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9995" windowHeight="9090"/>
  </bookViews>
  <sheets>
    <sheet name="Лист1" sheetId="1" r:id="rId1"/>
  </sheets>
  <definedNames>
    <definedName name="_xlnm.Print_Titles" localSheetId="0">Лист1!$A:$B</definedName>
    <definedName name="_xlnm.Print_Area" localSheetId="0">Лист1!$A$1:$H$31</definedName>
  </definedNames>
  <calcPr calcId="145621"/>
</workbook>
</file>

<file path=xl/calcChain.xml><?xml version="1.0" encoding="utf-8"?>
<calcChain xmlns="http://schemas.openxmlformats.org/spreadsheetml/2006/main">
  <c r="G29" i="1" l="1"/>
  <c r="F29" i="1"/>
  <c r="G28" i="1"/>
  <c r="F28" i="1"/>
  <c r="G27" i="1"/>
  <c r="F27" i="1"/>
  <c r="G26" i="1"/>
  <c r="F26" i="1"/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30" i="1" l="1"/>
  <c r="H31" i="1"/>
  <c r="G31" i="1"/>
  <c r="F31" i="1"/>
  <c r="G30" i="1"/>
  <c r="F30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<sst xmlns="http://schemas.openxmlformats.org/spreadsheetml/2006/main" count="37" uniqueCount="37">
  <si>
    <t>Податкові надходження 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</si>
  <si>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</si>
  <si>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</si>
  <si>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</si>
  <si>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</si>
  <si>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</si>
  <si>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</si>
  <si>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</si>
  <si>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</si>
  <si>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</si>
  <si>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</si>
  <si>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</si>
  <si>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</si>
  <si>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</si>
  <si>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</si>
  <si>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</si>
  <si>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План на відповідний період</t>
  </si>
  <si>
    <t>Фактично  надійшло</t>
  </si>
  <si>
    <t>Відхилення, (+/-),                 (к.3 - к.2)</t>
  </si>
  <si>
    <t>Відсоток виконання, (%),            (к.3/ к.2)</t>
  </si>
  <si>
    <t>Питома вага,         (%)</t>
  </si>
  <si>
    <t>А</t>
  </si>
  <si>
    <t>В</t>
  </si>
  <si>
    <t>Всього без урахування трансфертів</t>
  </si>
  <si>
    <t xml:space="preserve">Всього 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</si>
  <si>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 інших об'єктів нерухомого майна, що перебувають у приватній власності фізичних або юридичних осіб</t>
  </si>
  <si>
    <t>ККД</t>
  </si>
  <si>
    <t xml:space="preserve">Доходи </t>
  </si>
  <si>
    <t xml:space="preserve">Аналіз виконаня плану  по доходах спеціального фонду бюджету Теофіпольської селищної територіальної громади </t>
  </si>
  <si>
    <t>тис.грн</t>
  </si>
  <si>
    <t>Додаток 2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</si>
  <si>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</si>
  <si>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</si>
  <si>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</si>
  <si>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</si>
  <si>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за січень - травень 2021 року</t>
  </si>
  <si>
    <t>Затверджен-ний річний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</si>
</sst>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0"/>
    <numFmt numFmtId="165" formatCode="#0.0"/>
    <numFmt numFmtId="166" formatCode="#,##0.0"/>
    <numFmt numFmtId="167" formatCode="0.0%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3" fillId="0" borderId="0" xfId="0" applyFont="1"/>
    <xf numFmtId="164" fontId="1" fillId="0" borderId="0" xfId="0" applyNumberFormat="1" applyFont="1" applyBorder="1"/>
    <xf numFmtId="164" fontId="3" fillId="0" borderId="0" xfId="0" applyNumberFormat="1" applyFont="1" applyBorder="1"/>
    <xf numFmtId="164" fontId="1" fillId="2" borderId="0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/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5" fillId="0" borderId="8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0" xfId="0"/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6" fontId="9" fillId="0" borderId="8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9" fillId="0" borderId="16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166" fontId="9" fillId="0" borderId="11" xfId="0" applyNumberFormat="1" applyFont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166" fontId="10" fillId="3" borderId="15" xfId="0" applyNumberFormat="1" applyFont="1" applyFill="1" applyBorder="1" applyAlignment="1">
      <alignment horizontal="center" vertical="center"/>
    </xf>
    <xf numFmtId="166" fontId="5" fillId="3" borderId="15" xfId="0" applyNumberFormat="1" applyFont="1" applyFill="1" applyBorder="1" applyAlignment="1">
      <alignment horizontal="center" vertical="center"/>
    </xf>
    <xf numFmtId="167" fontId="5" fillId="0" borderId="9" xfId="1" applyNumberFormat="1" applyFont="1" applyBorder="1" applyAlignment="1">
      <alignment horizontal="center" vertical="center"/>
    </xf>
    <xf numFmtId="167" fontId="6" fillId="0" borderId="6" xfId="1" applyNumberFormat="1" applyFont="1" applyBorder="1" applyAlignment="1">
      <alignment horizontal="center" vertical="center"/>
    </xf>
    <xf numFmtId="167" fontId="6" fillId="0" borderId="3" xfId="1" applyNumberFormat="1" applyFont="1" applyBorder="1" applyAlignment="1">
      <alignment horizontal="center" vertical="center"/>
    </xf>
    <xf numFmtId="167" fontId="6" fillId="0" borderId="12" xfId="1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18" xfId="0" applyNumberFormat="1" applyFont="1" applyBorder="1" applyAlignment="1">
      <alignment horizontal="center" vertical="center"/>
    </xf>
    <xf numFmtId="167" fontId="5" fillId="0" borderId="14" xfId="0" applyNumberFormat="1" applyFont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167" fontId="5" fillId="3" borderId="9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3" borderId="7" xfId="0" applyFont="1" applyFill="1" applyBorder="1"/>
    <xf numFmtId="0" fontId="5" fillId="3" borderId="8" xfId="0" applyFont="1" applyFill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topLeftCell="A10" zoomScale="60" zoomScaleNormal="100" workbookViewId="0">
      <selection activeCell="N16" sqref="N16"/>
    </sheetView>
  </sheetViews>
  <sheetFormatPr defaultRowHeight="15" x14ac:dyDescent="0.25"/>
  <cols>
    <col min="1" max="1" width="22.28515625" customWidth="1"/>
    <col min="2" max="2" width="52.42578125" customWidth="1"/>
    <col min="3" max="3" width="21" customWidth="1"/>
    <col min="4" max="4" width="19.7109375" customWidth="1"/>
    <col min="5" max="5" width="16.140625" customWidth="1"/>
    <col min="6" max="6" width="18.85546875" customWidth="1"/>
    <col min="7" max="7" width="18.28515625" customWidth="1"/>
    <col min="8" max="8" width="17.28515625" customWidth="1"/>
  </cols>
  <sheetData>
    <row r="1" spans="1:9" ht="20.25" x14ac:dyDescent="0.3">
      <c r="G1" s="75" t="s">
        <v>30</v>
      </c>
      <c r="H1" s="75"/>
    </row>
    <row r="2" spans="1:9" x14ac:dyDescent="0.25">
      <c r="A2" s="2"/>
      <c r="B2" s="2"/>
      <c r="C2" s="2"/>
      <c r="D2" s="2"/>
      <c r="E2" s="2"/>
      <c r="F2" s="2"/>
      <c r="G2" s="2"/>
      <c r="H2" s="3"/>
      <c r="I2" s="2"/>
    </row>
    <row r="3" spans="1:9" ht="54" customHeight="1" x14ac:dyDescent="0.35">
      <c r="A3" s="11"/>
      <c r="B3" s="76" t="s">
        <v>28</v>
      </c>
      <c r="C3" s="76"/>
      <c r="D3" s="76"/>
      <c r="E3" s="76"/>
      <c r="F3" s="76"/>
      <c r="G3" s="76"/>
      <c r="H3" s="11"/>
      <c r="I3" s="10"/>
    </row>
    <row r="4" spans="1:9" ht="23.25" customHeight="1" x14ac:dyDescent="0.3">
      <c r="A4" s="2"/>
      <c r="B4" s="76" t="s">
        <v>35</v>
      </c>
      <c r="C4" s="76"/>
      <c r="D4" s="76"/>
      <c r="E4" s="76"/>
      <c r="F4" s="76"/>
      <c r="G4" s="76"/>
      <c r="H4" s="3"/>
      <c r="I4" s="2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ht="21.75" customHeight="1" thickBot="1" x14ac:dyDescent="0.35">
      <c r="D6" s="80"/>
      <c r="E6" s="80"/>
      <c r="F6" s="80"/>
      <c r="H6" s="38" t="s">
        <v>29</v>
      </c>
    </row>
    <row r="7" spans="1:9" ht="85.5" customHeight="1" thickBot="1" x14ac:dyDescent="0.3">
      <c r="A7" s="17" t="s">
        <v>26</v>
      </c>
      <c r="B7" s="18" t="s">
        <v>27</v>
      </c>
      <c r="C7" s="19" t="s">
        <v>36</v>
      </c>
      <c r="D7" s="19" t="s">
        <v>16</v>
      </c>
      <c r="E7" s="19" t="s">
        <v>17</v>
      </c>
      <c r="F7" s="19" t="s">
        <v>18</v>
      </c>
      <c r="G7" s="19" t="s">
        <v>19</v>
      </c>
      <c r="H7" s="20" t="s">
        <v>20</v>
      </c>
      <c r="I7" s="4"/>
    </row>
    <row r="8" spans="1:9" ht="15.75" customHeight="1" thickBot="1" x14ac:dyDescent="0.35">
      <c r="A8" s="24" t="s">
        <v>21</v>
      </c>
      <c r="B8" s="25" t="s">
        <v>22</v>
      </c>
      <c r="C8" s="19">
        <v>1</v>
      </c>
      <c r="D8" s="19">
        <v>2</v>
      </c>
      <c r="E8" s="19">
        <v>3</v>
      </c>
      <c r="F8" s="19">
        <v>4</v>
      </c>
      <c r="G8" s="19">
        <v>5</v>
      </c>
      <c r="H8" s="20">
        <v>6</v>
      </c>
      <c r="I8" s="4"/>
    </row>
    <row r="9" spans="1:9" ht="21" thickBot="1" x14ac:dyDescent="0.35">
      <c r="A9" s="17">
        <v>10000000</v>
      </c>
      <c r="B9" s="23" t="s">
        <v>0</v>
      </c>
      <c r="C9" s="48">
        <v>183.5</v>
      </c>
      <c r="D9" s="48">
        <v>91.75</v>
      </c>
      <c r="E9" s="48">
        <v>120.3287</v>
      </c>
      <c r="F9" s="49">
        <f t="shared" ref="F9:F31" si="0">E9-D9</f>
        <v>28.578699999999998</v>
      </c>
      <c r="G9" s="40">
        <f t="shared" ref="G9:G31" si="1">IF(D9=0,0,E9/D9*100)</f>
        <v>131.14844686648502</v>
      </c>
      <c r="H9" s="64">
        <f>E9/E30</f>
        <v>8.7718676683893479E-2</v>
      </c>
      <c r="I9" s="7"/>
    </row>
    <row r="10" spans="1:9" s="6" customFormat="1" ht="20.25" x14ac:dyDescent="0.3">
      <c r="A10" s="21">
        <v>19010000</v>
      </c>
      <c r="B10" s="22" t="s">
        <v>1</v>
      </c>
      <c r="C10" s="50">
        <v>183.5</v>
      </c>
      <c r="D10" s="50">
        <v>91.75</v>
      </c>
      <c r="E10" s="50">
        <v>120.3287</v>
      </c>
      <c r="F10" s="51">
        <f t="shared" si="0"/>
        <v>28.578699999999998</v>
      </c>
      <c r="G10" s="41">
        <f t="shared" si="1"/>
        <v>131.14844686648502</v>
      </c>
      <c r="H10" s="65">
        <f>E10/E30</f>
        <v>8.7718676683893479E-2</v>
      </c>
      <c r="I10" s="8"/>
    </row>
    <row r="11" spans="1:9" ht="145.5" customHeight="1" x14ac:dyDescent="0.3">
      <c r="A11" s="16">
        <v>19010100</v>
      </c>
      <c r="B11" s="12" t="s">
        <v>2</v>
      </c>
      <c r="C11" s="52">
        <v>115</v>
      </c>
      <c r="D11" s="52">
        <v>57.5</v>
      </c>
      <c r="E11" s="52">
        <v>81.078039999999987</v>
      </c>
      <c r="F11" s="53">
        <f t="shared" si="0"/>
        <v>23.578039999999987</v>
      </c>
      <c r="G11" s="42">
        <f t="shared" si="1"/>
        <v>141.00528695652173</v>
      </c>
      <c r="H11" s="66">
        <f>E11/E30</f>
        <v>5.9105253999451345E-2</v>
      </c>
      <c r="I11" s="5"/>
    </row>
    <row r="12" spans="1:9" ht="60.75" x14ac:dyDescent="0.3">
      <c r="A12" s="16">
        <v>19010200</v>
      </c>
      <c r="B12" s="12" t="s">
        <v>3</v>
      </c>
      <c r="C12" s="52">
        <v>58</v>
      </c>
      <c r="D12" s="52">
        <v>29</v>
      </c>
      <c r="E12" s="52">
        <v>34.149410000000003</v>
      </c>
      <c r="F12" s="53">
        <f t="shared" si="0"/>
        <v>5.1494100000000032</v>
      </c>
      <c r="G12" s="42">
        <f t="shared" si="1"/>
        <v>117.75658620689656</v>
      </c>
      <c r="H12" s="66">
        <f>E12/E30</f>
        <v>2.4894651523167118E-2</v>
      </c>
      <c r="I12" s="5"/>
    </row>
    <row r="13" spans="1:9" ht="102" thickBot="1" x14ac:dyDescent="0.35">
      <c r="A13" s="26">
        <v>19010300</v>
      </c>
      <c r="B13" s="27" t="s">
        <v>4</v>
      </c>
      <c r="C13" s="54">
        <v>10.5</v>
      </c>
      <c r="D13" s="54">
        <v>5.25</v>
      </c>
      <c r="E13" s="54">
        <v>5.1012500000000003</v>
      </c>
      <c r="F13" s="55">
        <f t="shared" si="0"/>
        <v>-0.14874999999999972</v>
      </c>
      <c r="G13" s="43">
        <f t="shared" si="1"/>
        <v>97.166666666666671</v>
      </c>
      <c r="H13" s="67">
        <f>E13/E30</f>
        <v>3.7187711612750043E-3</v>
      </c>
      <c r="I13" s="5"/>
    </row>
    <row r="14" spans="1:9" s="1" customFormat="1" ht="21" thickBot="1" x14ac:dyDescent="0.35">
      <c r="A14" s="17">
        <v>20000000</v>
      </c>
      <c r="B14" s="29" t="s">
        <v>5</v>
      </c>
      <c r="C14" s="48">
        <v>4200.6350000000002</v>
      </c>
      <c r="D14" s="48">
        <v>1750.2645833333336</v>
      </c>
      <c r="E14" s="48">
        <v>1251.4282000000001</v>
      </c>
      <c r="F14" s="49">
        <f t="shared" si="0"/>
        <v>-498.83638333333352</v>
      </c>
      <c r="G14" s="40">
        <f t="shared" si="1"/>
        <v>71.499372832916919</v>
      </c>
      <c r="H14" s="64">
        <f>E14/E30</f>
        <v>0.91228132331610645</v>
      </c>
      <c r="I14" s="7"/>
    </row>
    <row r="15" spans="1:9" s="6" customFormat="1" ht="40.5" x14ac:dyDescent="0.3">
      <c r="A15" s="21">
        <v>25000000</v>
      </c>
      <c r="B15" s="28" t="s">
        <v>6</v>
      </c>
      <c r="C15" s="50">
        <v>4200.6350000000002</v>
      </c>
      <c r="D15" s="50">
        <v>1750.2645833333336</v>
      </c>
      <c r="E15" s="50">
        <v>1251.4282000000001</v>
      </c>
      <c r="F15" s="51">
        <f t="shared" si="0"/>
        <v>-498.83638333333352</v>
      </c>
      <c r="G15" s="41">
        <f t="shared" si="1"/>
        <v>71.499372832916919</v>
      </c>
      <c r="H15" s="65">
        <f>E15/E31</f>
        <v>0.62973277116583337</v>
      </c>
      <c r="I15" s="8"/>
    </row>
    <row r="16" spans="1:9" ht="60.75" x14ac:dyDescent="0.3">
      <c r="A16" s="16">
        <v>25010000</v>
      </c>
      <c r="B16" s="15" t="s">
        <v>7</v>
      </c>
      <c r="C16" s="52">
        <v>1675.635</v>
      </c>
      <c r="D16" s="52">
        <v>698.18124999999998</v>
      </c>
      <c r="E16" s="52">
        <v>511.21090000000004</v>
      </c>
      <c r="F16" s="53">
        <f t="shared" si="0"/>
        <v>-186.97034999999994</v>
      </c>
      <c r="G16" s="42">
        <f t="shared" si="1"/>
        <v>73.22037078480696</v>
      </c>
      <c r="H16" s="66">
        <f>E16/E30</f>
        <v>0.37266872869383783</v>
      </c>
      <c r="I16" s="5"/>
    </row>
    <row r="17" spans="1:9" ht="60.75" x14ac:dyDescent="0.3">
      <c r="A17" s="16">
        <v>25010100</v>
      </c>
      <c r="B17" s="12" t="s">
        <v>8</v>
      </c>
      <c r="C17" s="52">
        <v>1555</v>
      </c>
      <c r="D17" s="52">
        <v>647.91666666666663</v>
      </c>
      <c r="E17" s="52">
        <v>471.89515</v>
      </c>
      <c r="F17" s="53">
        <f t="shared" si="0"/>
        <v>-176.02151666666663</v>
      </c>
      <c r="G17" s="42">
        <f t="shared" si="1"/>
        <v>72.832691961414795</v>
      </c>
      <c r="H17" s="66">
        <f>E17/E30</f>
        <v>0.34400785591091249</v>
      </c>
      <c r="I17" s="5"/>
    </row>
    <row r="18" spans="1:9" ht="86.25" customHeight="1" x14ac:dyDescent="0.3">
      <c r="A18" s="16">
        <v>25010300</v>
      </c>
      <c r="B18" s="15" t="s">
        <v>9</v>
      </c>
      <c r="C18" s="52">
        <v>120.63500000000001</v>
      </c>
      <c r="D18" s="52">
        <v>50.264583333333327</v>
      </c>
      <c r="E18" s="52">
        <v>39.315750000000001</v>
      </c>
      <c r="F18" s="53">
        <f t="shared" si="0"/>
        <v>-10.948833333333326</v>
      </c>
      <c r="G18" s="42">
        <f t="shared" si="1"/>
        <v>78.217598541053604</v>
      </c>
      <c r="H18" s="66">
        <f>E18/E30</f>
        <v>2.8660872782925312E-2</v>
      </c>
      <c r="I18" s="5"/>
    </row>
    <row r="19" spans="1:9" ht="40.5" x14ac:dyDescent="0.25">
      <c r="A19" s="16">
        <v>25020000</v>
      </c>
      <c r="B19" s="13" t="s">
        <v>10</v>
      </c>
      <c r="C19" s="52">
        <v>2525</v>
      </c>
      <c r="D19" s="52">
        <v>1052.0833333333335</v>
      </c>
      <c r="E19" s="52">
        <v>740.21730000000002</v>
      </c>
      <c r="F19" s="53">
        <f t="shared" si="0"/>
        <v>-311.86603333333346</v>
      </c>
      <c r="G19" s="42">
        <f t="shared" si="1"/>
        <v>70.357287920792061</v>
      </c>
      <c r="H19" s="66">
        <f>E19/E30</f>
        <v>0.53961259462226874</v>
      </c>
      <c r="I19" s="5"/>
    </row>
    <row r="20" spans="1:9" ht="20.25" x14ac:dyDescent="0.3">
      <c r="A20" s="16">
        <v>25020100</v>
      </c>
      <c r="B20" s="12" t="s">
        <v>11</v>
      </c>
      <c r="C20" s="52">
        <v>2200</v>
      </c>
      <c r="D20" s="52">
        <v>916.66666666666674</v>
      </c>
      <c r="E20" s="52">
        <v>584.46631000000002</v>
      </c>
      <c r="F20" s="53">
        <f t="shared" si="0"/>
        <v>-332.20035666666672</v>
      </c>
      <c r="G20" s="42">
        <f t="shared" si="1"/>
        <v>63.759961090909087</v>
      </c>
      <c r="H20" s="66">
        <f>E20/E30</f>
        <v>0.42607134689827331</v>
      </c>
      <c r="I20" s="5"/>
    </row>
    <row r="21" spans="1:9" ht="223.5" thickBot="1" x14ac:dyDescent="0.35">
      <c r="A21" s="26">
        <v>25020200</v>
      </c>
      <c r="B21" s="27" t="s">
        <v>25</v>
      </c>
      <c r="C21" s="54">
        <v>325</v>
      </c>
      <c r="D21" s="54">
        <v>135.41666666666666</v>
      </c>
      <c r="E21" s="54">
        <v>155.75099</v>
      </c>
      <c r="F21" s="55">
        <f t="shared" si="0"/>
        <v>20.334323333333344</v>
      </c>
      <c r="G21" s="43">
        <f t="shared" si="1"/>
        <v>115.01611569230769</v>
      </c>
      <c r="H21" s="67">
        <f>E21/E30</f>
        <v>0.1135412477239954</v>
      </c>
      <c r="I21" s="5"/>
    </row>
    <row r="22" spans="1:9" s="1" customFormat="1" ht="21" thickBot="1" x14ac:dyDescent="0.35">
      <c r="A22" s="17">
        <v>30000000</v>
      </c>
      <c r="B22" s="29" t="s">
        <v>12</v>
      </c>
      <c r="C22" s="48">
        <v>766.62</v>
      </c>
      <c r="D22" s="48">
        <v>0</v>
      </c>
      <c r="E22" s="48">
        <v>0</v>
      </c>
      <c r="F22" s="49">
        <f t="shared" si="0"/>
        <v>0</v>
      </c>
      <c r="G22" s="40">
        <f t="shared" si="1"/>
        <v>0</v>
      </c>
      <c r="H22" s="68"/>
      <c r="I22" s="7"/>
    </row>
    <row r="23" spans="1:9" s="6" customFormat="1" ht="40.5" x14ac:dyDescent="0.3">
      <c r="A23" s="21">
        <v>33000000</v>
      </c>
      <c r="B23" s="28" t="s">
        <v>13</v>
      </c>
      <c r="C23" s="50">
        <v>766.62</v>
      </c>
      <c r="D23" s="50">
        <v>0</v>
      </c>
      <c r="E23" s="50">
        <v>0</v>
      </c>
      <c r="F23" s="51">
        <f t="shared" si="0"/>
        <v>0</v>
      </c>
      <c r="G23" s="41">
        <f t="shared" si="1"/>
        <v>0</v>
      </c>
      <c r="H23" s="69"/>
      <c r="I23" s="8"/>
    </row>
    <row r="24" spans="1:9" ht="20.25" x14ac:dyDescent="0.3">
      <c r="A24" s="16">
        <v>33010000</v>
      </c>
      <c r="B24" s="12" t="s">
        <v>14</v>
      </c>
      <c r="C24" s="52">
        <v>766.62</v>
      </c>
      <c r="D24" s="52">
        <v>0</v>
      </c>
      <c r="E24" s="52">
        <v>0</v>
      </c>
      <c r="F24" s="53">
        <f t="shared" si="0"/>
        <v>0</v>
      </c>
      <c r="G24" s="42">
        <f t="shared" si="1"/>
        <v>0</v>
      </c>
      <c r="H24" s="70"/>
      <c r="I24" s="5"/>
    </row>
    <row r="25" spans="1:9" ht="142.5" thickBot="1" x14ac:dyDescent="0.35">
      <c r="A25" s="31">
        <v>33010100</v>
      </c>
      <c r="B25" s="32" t="s">
        <v>15</v>
      </c>
      <c r="C25" s="54">
        <v>766.62</v>
      </c>
      <c r="D25" s="54">
        <v>0</v>
      </c>
      <c r="E25" s="54">
        <v>0</v>
      </c>
      <c r="F25" s="56">
        <f t="shared" si="0"/>
        <v>0</v>
      </c>
      <c r="G25" s="44">
        <f t="shared" si="1"/>
        <v>0</v>
      </c>
      <c r="H25" s="71"/>
      <c r="I25" s="5"/>
    </row>
    <row r="26" spans="1:9" s="30" customFormat="1" ht="21" thickBot="1" x14ac:dyDescent="0.35">
      <c r="A26" s="35">
        <v>40000000</v>
      </c>
      <c r="B26" s="34" t="s">
        <v>31</v>
      </c>
      <c r="C26" s="48">
        <v>2051.6</v>
      </c>
      <c r="D26" s="48">
        <v>615.48</v>
      </c>
      <c r="E26" s="48">
        <v>615.48</v>
      </c>
      <c r="F26" s="57">
        <f t="shared" ref="F26:F29" si="2">E26-D26</f>
        <v>0</v>
      </c>
      <c r="G26" s="45">
        <f t="shared" ref="G26:G29" si="3">IF(D26=0,0,E26/D26*100)</f>
        <v>100</v>
      </c>
      <c r="H26" s="68"/>
      <c r="I26" s="5"/>
    </row>
    <row r="27" spans="1:9" s="30" customFormat="1" ht="20.25" x14ac:dyDescent="0.3">
      <c r="A27" s="36">
        <v>41000000</v>
      </c>
      <c r="B27" s="33" t="s">
        <v>32</v>
      </c>
      <c r="C27" s="50">
        <v>2051.6</v>
      </c>
      <c r="D27" s="50">
        <v>615.48</v>
      </c>
      <c r="E27" s="50">
        <v>615.48</v>
      </c>
      <c r="F27" s="58">
        <f t="shared" si="2"/>
        <v>0</v>
      </c>
      <c r="G27" s="46">
        <f t="shared" si="3"/>
        <v>100</v>
      </c>
      <c r="H27" s="72"/>
      <c r="I27" s="5"/>
    </row>
    <row r="28" spans="1:9" s="30" customFormat="1" ht="40.5" x14ac:dyDescent="0.3">
      <c r="A28" s="37">
        <v>41050000</v>
      </c>
      <c r="B28" s="15" t="s">
        <v>33</v>
      </c>
      <c r="C28" s="52">
        <v>2051.6</v>
      </c>
      <c r="D28" s="52">
        <v>615.48</v>
      </c>
      <c r="E28" s="52">
        <v>615.48</v>
      </c>
      <c r="F28" s="55">
        <f t="shared" si="2"/>
        <v>0</v>
      </c>
      <c r="G28" s="43">
        <f t="shared" si="3"/>
        <v>100</v>
      </c>
      <c r="H28" s="73"/>
      <c r="I28" s="5"/>
    </row>
    <row r="29" spans="1:9" s="30" customFormat="1" ht="21" thickBot="1" x14ac:dyDescent="0.35">
      <c r="A29" s="39">
        <v>41053900</v>
      </c>
      <c r="B29" s="27" t="s">
        <v>34</v>
      </c>
      <c r="C29" s="59">
        <v>2051.6</v>
      </c>
      <c r="D29" s="59">
        <v>615.48</v>
      </c>
      <c r="E29" s="59">
        <v>615.48</v>
      </c>
      <c r="F29" s="55">
        <f t="shared" si="2"/>
        <v>0</v>
      </c>
      <c r="G29" s="43">
        <f t="shared" si="3"/>
        <v>100</v>
      </c>
      <c r="H29" s="73"/>
      <c r="I29" s="5"/>
    </row>
    <row r="30" spans="1:9" s="14" customFormat="1" ht="21" thickBot="1" x14ac:dyDescent="0.35">
      <c r="A30" s="77" t="s">
        <v>23</v>
      </c>
      <c r="B30" s="78"/>
      <c r="C30" s="60">
        <v>5150.7550000000001</v>
      </c>
      <c r="D30" s="60">
        <v>1842.0145833333336</v>
      </c>
      <c r="E30" s="60">
        <v>1371.7569000000001</v>
      </c>
      <c r="F30" s="61">
        <f t="shared" si="0"/>
        <v>-470.25768333333349</v>
      </c>
      <c r="G30" s="47">
        <f t="shared" si="1"/>
        <v>74.470469040350977</v>
      </c>
      <c r="H30" s="74">
        <f>H9+H14</f>
        <v>0.99999999999999989</v>
      </c>
      <c r="I30" s="9"/>
    </row>
    <row r="31" spans="1:9" s="14" customFormat="1" ht="21" thickBot="1" x14ac:dyDescent="0.35">
      <c r="A31" s="77" t="s">
        <v>24</v>
      </c>
      <c r="B31" s="78"/>
      <c r="C31" s="62">
        <v>7202.3549999999996</v>
      </c>
      <c r="D31" s="62">
        <v>2457.4945833333336</v>
      </c>
      <c r="E31" s="62">
        <v>1987.2369000000001</v>
      </c>
      <c r="F31" s="63">
        <f t="shared" si="0"/>
        <v>-470.25768333333349</v>
      </c>
      <c r="G31" s="47">
        <f t="shared" si="1"/>
        <v>80.864345072310257</v>
      </c>
      <c r="H31" s="74">
        <f>H9+H14+H22</f>
        <v>0.99999999999999989</v>
      </c>
      <c r="I31" s="9"/>
    </row>
  </sheetData>
  <mergeCells count="7">
    <mergeCell ref="G1:H1"/>
    <mergeCell ref="B4:G4"/>
    <mergeCell ref="A30:B30"/>
    <mergeCell ref="A31:B31"/>
    <mergeCell ref="A5:I5"/>
    <mergeCell ref="B3:G3"/>
    <mergeCell ref="D6:F6"/>
  </mergeCells>
  <pageMargins left="0.59055118110236227" right="0.19685039370078741" top="0.39370078740157483" bottom="0.39370078740157483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RFU2222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rfu2211</dc:creator>
  <cp:lastModifiedBy>rfu2205</cp:lastModifiedBy>
  <cp:lastPrinted>2021-06-04T10:33:05Z</cp:lastPrinted>
  <dcterms:created xsi:type="dcterms:W3CDTF">2021-03-02T13:03:51Z</dcterms:created>
  <dcterms:modified xsi:type="dcterms:W3CDTF">2021-07-06T06:18:28Z</dcterms:modified>
</cp:coreProperties>
</file>