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25" windowWidth="16605" windowHeight="9375"/>
  </bookViews>
  <sheets>
    <sheet name="Лист1" sheetId="1" r:id="rId1"/>
  </sheets>
  <externalReferences>
    <externalReference r:id="rId2"/>
  </externalReferences>
  <definedNames>
    <definedName name="_xlnm.Print_Titles" localSheetId="0">Лист1!$A:$B,Лист1!$5:$6</definedName>
    <definedName name="_xlnm.Print_Area" localSheetId="0">Лист1!$A$1:$J$95</definedName>
  </definedNames>
  <calcPr calcId="144525"/>
</workbook>
</file>

<file path=xl/calcChain.xml><?xml version="1.0" encoding="utf-8"?>
<calcChain xmlns="http://schemas.openxmlformats.org/spreadsheetml/2006/main">
  <c r="H63" i="1" l="1"/>
  <c r="J52" i="1"/>
  <c r="J51" i="1"/>
  <c r="J30" i="1"/>
  <c r="J29" i="1"/>
  <c r="J28" i="1"/>
  <c r="J27" i="1"/>
  <c r="J25" i="1"/>
  <c r="J24" i="1"/>
  <c r="I52" i="1"/>
  <c r="I51" i="1"/>
  <c r="I30" i="1"/>
  <c r="I29" i="1"/>
  <c r="I28" i="1"/>
  <c r="I27" i="1"/>
  <c r="I25" i="1"/>
  <c r="I24" i="1"/>
  <c r="I23" i="1"/>
  <c r="H74" i="1"/>
  <c r="H75" i="1"/>
  <c r="H76" i="1"/>
  <c r="H77" i="1"/>
  <c r="H73" i="1"/>
  <c r="H70" i="1"/>
  <c r="H71" i="1"/>
  <c r="H72" i="1"/>
  <c r="H52" i="1"/>
  <c r="H53" i="1"/>
  <c r="H54" i="1"/>
  <c r="H55" i="1"/>
  <c r="H56" i="1"/>
  <c r="H57" i="1"/>
  <c r="H51" i="1"/>
  <c r="H50" i="1"/>
  <c r="H40" i="1"/>
  <c r="H41" i="1"/>
  <c r="H36" i="1"/>
  <c r="H25" i="1" l="1"/>
  <c r="H24" i="1"/>
  <c r="H17" i="1"/>
  <c r="H18" i="1"/>
  <c r="H19" i="1"/>
  <c r="H20" i="1"/>
  <c r="H21" i="1"/>
  <c r="G24" i="1"/>
  <c r="G25" i="1"/>
  <c r="G23" i="1"/>
  <c r="H91" i="1" l="1"/>
  <c r="G91" i="1"/>
  <c r="H85" i="1"/>
  <c r="G85" i="1"/>
  <c r="K78" i="1" l="1"/>
  <c r="F96" i="1"/>
  <c r="I91" i="1" l="1"/>
  <c r="I85" i="1"/>
  <c r="J21" i="1"/>
  <c r="I21" i="1"/>
  <c r="G21" i="1"/>
  <c r="J20" i="1"/>
  <c r="I20" i="1"/>
  <c r="G20" i="1"/>
  <c r="I73" i="1" l="1"/>
  <c r="I84" i="1"/>
  <c r="H84" i="1"/>
  <c r="G84" i="1"/>
  <c r="G73" i="1"/>
  <c r="L34" i="1"/>
  <c r="L38" i="1"/>
  <c r="M38" i="1"/>
  <c r="G74" i="1" l="1"/>
  <c r="G72" i="1"/>
  <c r="G71" i="1"/>
  <c r="G70" i="1"/>
  <c r="G69" i="1"/>
  <c r="J68" i="1"/>
  <c r="I68" i="1"/>
  <c r="H68" i="1"/>
  <c r="G68" i="1"/>
  <c r="I92" i="1"/>
  <c r="H92" i="1"/>
  <c r="G92" i="1"/>
  <c r="H44" i="1"/>
  <c r="H43" i="1"/>
  <c r="H42" i="1"/>
  <c r="N34" i="1" l="1"/>
  <c r="G95" i="1" l="1"/>
  <c r="G94" i="1"/>
  <c r="J73" i="1" s="1"/>
  <c r="G93" i="1"/>
  <c r="G90" i="1"/>
  <c r="G89" i="1"/>
  <c r="G88" i="1"/>
  <c r="G87" i="1"/>
  <c r="G86" i="1"/>
  <c r="G83" i="1"/>
  <c r="G82" i="1"/>
  <c r="G81" i="1"/>
  <c r="G80" i="1"/>
  <c r="G79" i="1"/>
  <c r="G78" i="1"/>
  <c r="G77" i="1"/>
  <c r="G76" i="1"/>
  <c r="G75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2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J77" i="1" l="1"/>
  <c r="J76" i="1"/>
  <c r="J75" i="1"/>
  <c r="J74" i="1"/>
  <c r="J72" i="1"/>
  <c r="J71" i="1"/>
  <c r="J70" i="1"/>
  <c r="J69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0" i="1"/>
  <c r="J49" i="1"/>
  <c r="J48" i="1"/>
  <c r="J47" i="1"/>
  <c r="J46" i="1"/>
  <c r="J45" i="1"/>
  <c r="J42" i="1"/>
  <c r="J41" i="1"/>
  <c r="J40" i="1"/>
  <c r="J39" i="1"/>
  <c r="J38" i="1"/>
  <c r="J37" i="1"/>
  <c r="J36" i="1"/>
  <c r="J35" i="1"/>
  <c r="J34" i="1"/>
  <c r="J33" i="1"/>
  <c r="J32" i="1"/>
  <c r="J31" i="1"/>
  <c r="J26" i="1"/>
  <c r="J23" i="1"/>
  <c r="J22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L10" i="1" s="1"/>
  <c r="J94" i="1" l="1"/>
  <c r="I93" i="1"/>
  <c r="I90" i="1"/>
  <c r="I89" i="1"/>
  <c r="I88" i="1"/>
  <c r="I87" i="1"/>
  <c r="I86" i="1"/>
  <c r="I83" i="1"/>
  <c r="I82" i="1"/>
  <c r="I81" i="1"/>
  <c r="I80" i="1"/>
  <c r="I79" i="1"/>
  <c r="I78" i="1"/>
  <c r="I77" i="1"/>
  <c r="I76" i="1"/>
  <c r="I75" i="1"/>
  <c r="I74" i="1"/>
  <c r="I72" i="1"/>
  <c r="I71" i="1"/>
  <c r="I70" i="1"/>
  <c r="I69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0" i="1"/>
  <c r="I49" i="1"/>
  <c r="I48" i="1"/>
  <c r="I47" i="1"/>
  <c r="I46" i="1"/>
  <c r="I45" i="1"/>
  <c r="I42" i="1"/>
  <c r="I41" i="1"/>
  <c r="I40" i="1"/>
  <c r="I39" i="1"/>
  <c r="I38" i="1"/>
  <c r="I37" i="1"/>
  <c r="I36" i="1"/>
  <c r="I35" i="1"/>
  <c r="I34" i="1"/>
  <c r="I33" i="1"/>
  <c r="I32" i="1"/>
  <c r="I31" i="1"/>
  <c r="I26" i="1"/>
  <c r="I22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95" i="1" s="1"/>
  <c r="H8" i="1"/>
  <c r="H9" i="1"/>
  <c r="H10" i="1"/>
  <c r="H11" i="1"/>
  <c r="H12" i="1"/>
  <c r="H13" i="1"/>
  <c r="H14" i="1"/>
  <c r="H15" i="1"/>
  <c r="H16" i="1"/>
  <c r="H22" i="1"/>
  <c r="H23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5" i="1"/>
  <c r="H46" i="1"/>
  <c r="H47" i="1"/>
  <c r="H48" i="1"/>
  <c r="H49" i="1"/>
  <c r="H58" i="1"/>
  <c r="H59" i="1"/>
  <c r="H60" i="1"/>
  <c r="H61" i="1"/>
  <c r="H62" i="1"/>
  <c r="H64" i="1"/>
  <c r="H65" i="1"/>
  <c r="H66" i="1"/>
  <c r="H67" i="1"/>
  <c r="H69" i="1"/>
  <c r="H78" i="1"/>
  <c r="H79" i="1"/>
  <c r="H80" i="1"/>
  <c r="H81" i="1"/>
  <c r="H82" i="1"/>
  <c r="H83" i="1"/>
  <c r="H86" i="1"/>
  <c r="H87" i="1"/>
  <c r="H88" i="1"/>
  <c r="H89" i="1"/>
  <c r="H90" i="1"/>
  <c r="H93" i="1"/>
  <c r="H94" i="1"/>
  <c r="H95" i="1"/>
  <c r="H7" i="1"/>
</calcChain>
</file>

<file path=xl/sharedStrings.xml><?xml version="1.0" encoding="utf-8"?>
<sst xmlns="http://schemas.openxmlformats.org/spreadsheetml/2006/main" count="106" uniqueCount="103">
  <si>
    <t>ККД</t>
  </si>
  <si>
    <t>Доходи</t>
  </si>
  <si>
    <t>Поч.річн. план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</si>
  <si>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</si>
  <si>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</si>
  <si>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</si>
  <si>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</si>
  <si>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</si>
  <si>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</si>
  <si>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</si>
  <si>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</si>
  <si>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</si>
  <si>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</si>
  <si>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</si>
  <si>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</si>
  <si>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</si>
  <si>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</si>
  <si>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</si>
  <si>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Внутрішні податки на товари та послуги  </t>
  </si>
  <si>
    <t>Акцизний податок з вироблених в Україні підакцизних товарів (продукції) 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</si>
  <si>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</si>
  <si>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</si>
  <si>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 </t>
  </si>
  <si>
    <t>Місцеві податки та збори, що сплачуються (перераховуються) згідно з Податковим кодексом України</t>
  </si>
  <si>
    <t>Податок на майно 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</si>
  <si>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</si>
  <si>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</si>
  <si>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</si>
  <si>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</si>
  <si>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</si>
  <si>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</si>
  <si>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</si>
  <si>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</si>
  <si>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Транспортний податок з юридичних осіб </t>
  </si>
  <si>
    <t>Збір за місця для паркування транспортних засобів </t>
  </si>
  <si>
    <t>Збір за місця для паркування транспортних засобів, сплачений юридичними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</si>
  <si>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</si>
  <si>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</si>
  <si>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</si>
  <si>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</si>
  <si>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</si>
  <si>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</si>
  <si>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</si>
  <si>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</si>
  <si>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</si>
  <si>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</si>
  <si>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</si>
  <si>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Плата за встановлення земельного сервітуту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</si>
  <si>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</si>
  <si>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</si>
  <si>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</si>
  <si>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</si>
  <si>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 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</si>
  <si>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</si>
  <si>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</si>
  <si>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</si>
  <si>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</si>
  <si>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</si>
  <si>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</si>
  <si>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капіталом  </t>
  </si>
  <si>
    <t>Надходження від продажу основного капіталу  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</si>
  <si>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</si>
  <si>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</si>
  <si>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</si>
  <si>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</si>
  <si>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</si>
  <si>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</si>
  <si>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</si>
  <si>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Освітня субвенція з державного бюджету місцевим бюджетам 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</si>
  <si>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</si>
  <si>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</si>
  <si>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</si>
  <si>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</si>
  <si>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</si>
  <si>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</si>
  <si>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А</t>
  </si>
  <si>
    <t>Б</t>
  </si>
  <si>
    <t>Затверджений річний план</t>
  </si>
  <si>
    <t>План на відповідний період</t>
  </si>
  <si>
    <t>Фактично  надійшло</t>
  </si>
  <si>
    <t>Питома вага,         (%)</t>
  </si>
  <si>
    <t>Додаток 1</t>
  </si>
  <si>
    <t>Відсоток виконання,   (%),            (к.3/ к.2)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</si>
  <si>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</si>
  <si>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 пов'язаних з такою державною реєстрацією</t>
  </si>
  <si>
    <t>Відхилення,           (+/-),                 (к.3 - к.2)</t>
  </si>
  <si>
    <t>тис.грн</t>
  </si>
  <si>
    <t>Аналіз виконання плану по доходах загального фонду  бюджету Теофіпольської селищної територіальної громади</t>
  </si>
  <si>
    <t>Всього без урахування трансфертів</t>
  </si>
  <si>
    <t>Всього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</si>
  <si>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</si>
  <si>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Державне мито, не віднесене до інших категорій  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</si>
  <si>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грунту)без спеціального дозволу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</si>
  <si>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</si>
  <si>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Питома вага до доходів без тран-сфертів,        
 (%)</t>
  </si>
  <si>
    <t>Рентна плата за спеціальне використання води </t>
  </si>
  <si>
    <t>Надходження рентної плати за спеціальне використання води від підприємств житлово-комунального господарства </t>
  </si>
  <si>
    <t>Рентна плата за користування надрами місцевого значення</t>
  </si>
  <si>
    <t>Рентна плата за користування надрами для видобування корисних копалин місцевого значення</t>
  </si>
  <si>
    <t>Загальний+ спеціальний фонд</t>
  </si>
  <si>
    <t>Субвенція з державного бюджету місцевим бюджетам на розвиток мережі центрів надання адміністративних послуг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</si>
  <si>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</si>
  <si>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за січень - липень 2021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</si>
</sst>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0.0%"/>
    <numFmt numFmtId="167" formatCode="#,##0.0"/>
  </numFmts>
  <fonts count="22" x14ac:knownFonts="1"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b/>
      <sz val="18"/>
      <color theme="1"/>
      <name val="Calibri"/>
      <family val="2"/>
      <charset val="204"/>
      <scheme val="minor"/>
    </font>
    <font>
      <i/>
      <sz val="18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10"/>
      <color theme="7" tint="0.3999755851924192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37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/>
    <xf numFmtId="0" fontId="11" fillId="0" borderId="0" xfId="0" applyFont="1" applyAlignment="1">
      <alignment horizontal="center" vertical="center"/>
    </xf>
    <xf numFmtId="0" fontId="0" fillId="2" borderId="0" xfId="0" applyFill="1"/>
    <xf numFmtId="0" fontId="13" fillId="0" borderId="0" xfId="0" applyFont="1" applyAlignment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5" xfId="0" applyFont="1" applyBorder="1" applyAlignment="1">
      <alignment vertical="top" wrapText="1"/>
    </xf>
    <xf numFmtId="164" fontId="10" fillId="0" borderId="5" xfId="0" applyNumberFormat="1" applyFont="1" applyBorder="1"/>
    <xf numFmtId="165" fontId="10" fillId="0" borderId="5" xfId="1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3" xfId="0" applyFont="1" applyBorder="1" applyAlignment="1">
      <alignment vertical="top" wrapText="1"/>
    </xf>
    <xf numFmtId="164" fontId="14" fillId="0" borderId="3" xfId="0" applyNumberFormat="1" applyFont="1" applyBorder="1"/>
    <xf numFmtId="165" fontId="14" fillId="0" borderId="3" xfId="1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" xfId="0" applyFont="1" applyBorder="1" applyAlignment="1">
      <alignment vertical="top" wrapText="1"/>
    </xf>
    <xf numFmtId="164" fontId="15" fillId="0" borderId="2" xfId="0" applyNumberFormat="1" applyFont="1" applyBorder="1"/>
    <xf numFmtId="165" fontId="15" fillId="0" borderId="2" xfId="1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2" xfId="0" applyFont="1" applyBorder="1" applyAlignment="1">
      <alignment vertical="top" wrapText="1"/>
    </xf>
    <xf numFmtId="164" fontId="14" fillId="0" borderId="2" xfId="0" applyNumberFormat="1" applyFont="1" applyBorder="1"/>
    <xf numFmtId="165" fontId="14" fillId="0" borderId="2" xfId="1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164" fontId="15" fillId="0" borderId="2" xfId="0" applyNumberFormat="1" applyFont="1" applyBorder="1" applyAlignment="1">
      <alignment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vertical="top" wrapText="1"/>
    </xf>
    <xf numFmtId="164" fontId="15" fillId="0" borderId="3" xfId="0" applyNumberFormat="1" applyFont="1" applyBorder="1"/>
    <xf numFmtId="165" fontId="15" fillId="0" borderId="3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164" fontId="10" fillId="0" borderId="2" xfId="0" applyNumberFormat="1" applyFont="1" applyBorder="1"/>
    <xf numFmtId="165" fontId="10" fillId="0" borderId="2" xfId="1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164" fontId="14" fillId="0" borderId="2" xfId="0" applyNumberFormat="1" applyFont="1" applyBorder="1" applyAlignment="1">
      <alignment horizontal="center"/>
    </xf>
    <xf numFmtId="165" fontId="17" fillId="0" borderId="13" xfId="1" applyNumberFormat="1" applyFont="1" applyBorder="1"/>
    <xf numFmtId="165" fontId="18" fillId="0" borderId="11" xfId="1" applyNumberFormat="1" applyFont="1" applyBorder="1"/>
    <xf numFmtId="164" fontId="0" fillId="0" borderId="0" xfId="0" applyNumberFormat="1"/>
    <xf numFmtId="0" fontId="14" fillId="0" borderId="2" xfId="3" applyFont="1" applyBorder="1" applyAlignment="1">
      <alignment wrapText="1"/>
    </xf>
    <xf numFmtId="0" fontId="14" fillId="0" borderId="2" xfId="3" applyFont="1" applyBorder="1" applyAlignment="1">
      <alignment horizontal="left" vertical="center"/>
    </xf>
    <xf numFmtId="167" fontId="10" fillId="0" borderId="5" xfId="0" applyNumberFormat="1" applyFont="1" applyBorder="1" applyAlignment="1">
      <alignment horizontal="center" vertical="center"/>
    </xf>
    <xf numFmtId="167" fontId="14" fillId="0" borderId="3" xfId="0" applyNumberFormat="1" applyFont="1" applyBorder="1" applyAlignment="1">
      <alignment horizontal="center" vertical="center"/>
    </xf>
    <xf numFmtId="167" fontId="15" fillId="0" borderId="2" xfId="0" applyNumberFormat="1" applyFont="1" applyBorder="1" applyAlignment="1">
      <alignment horizontal="center" vertical="center"/>
    </xf>
    <xf numFmtId="167" fontId="14" fillId="0" borderId="2" xfId="0" applyNumberFormat="1" applyFont="1" applyBorder="1" applyAlignment="1">
      <alignment horizontal="center" vertical="center"/>
    </xf>
    <xf numFmtId="167" fontId="15" fillId="0" borderId="3" xfId="0" applyNumberFormat="1" applyFont="1" applyBorder="1" applyAlignment="1">
      <alignment horizontal="center" vertical="center"/>
    </xf>
    <xf numFmtId="167" fontId="10" fillId="0" borderId="2" xfId="0" applyNumberFormat="1" applyFont="1" applyBorder="1" applyAlignment="1">
      <alignment horizontal="center" vertical="center"/>
    </xf>
    <xf numFmtId="165" fontId="10" fillId="0" borderId="6" xfId="1" applyNumberFormat="1" applyFont="1" applyBorder="1" applyAlignment="1">
      <alignment horizontal="center" vertical="center"/>
    </xf>
    <xf numFmtId="165" fontId="10" fillId="0" borderId="8" xfId="1" applyNumberFormat="1" applyFont="1" applyBorder="1" applyAlignment="1">
      <alignment horizontal="center" vertical="center"/>
    </xf>
    <xf numFmtId="165" fontId="14" fillId="0" borderId="7" xfId="1" applyNumberFormat="1" applyFont="1" applyBorder="1" applyAlignment="1">
      <alignment horizontal="center" vertical="center"/>
    </xf>
    <xf numFmtId="165" fontId="14" fillId="0" borderId="13" xfId="1" applyNumberFormat="1" applyFont="1" applyBorder="1" applyAlignment="1">
      <alignment horizontal="center" vertical="center"/>
    </xf>
    <xf numFmtId="165" fontId="15" fillId="0" borderId="1" xfId="1" applyNumberFormat="1" applyFont="1" applyBorder="1" applyAlignment="1">
      <alignment horizontal="center" vertical="center"/>
    </xf>
    <xf numFmtId="165" fontId="15" fillId="0" borderId="11" xfId="1" applyNumberFormat="1" applyFont="1" applyBorder="1" applyAlignment="1">
      <alignment horizontal="center" vertical="center"/>
    </xf>
    <xf numFmtId="165" fontId="14" fillId="0" borderId="1" xfId="1" applyNumberFormat="1" applyFont="1" applyBorder="1" applyAlignment="1">
      <alignment horizontal="center" vertical="center"/>
    </xf>
    <xf numFmtId="165" fontId="14" fillId="0" borderId="11" xfId="1" applyNumberFormat="1" applyFont="1" applyBorder="1" applyAlignment="1">
      <alignment horizontal="center" vertical="center"/>
    </xf>
    <xf numFmtId="165" fontId="15" fillId="0" borderId="7" xfId="1" applyNumberFormat="1" applyFont="1" applyBorder="1" applyAlignment="1">
      <alignment horizontal="center" vertical="center"/>
    </xf>
    <xf numFmtId="165" fontId="15" fillId="0" borderId="13" xfId="1" applyNumberFormat="1" applyFont="1" applyBorder="1" applyAlignment="1">
      <alignment horizontal="center" vertical="center"/>
    </xf>
    <xf numFmtId="165" fontId="10" fillId="0" borderId="1" xfId="1" applyNumberFormat="1" applyFont="1" applyBorder="1" applyAlignment="1">
      <alignment horizontal="center" vertical="center"/>
    </xf>
    <xf numFmtId="0" fontId="14" fillId="0" borderId="2" xfId="4" applyFont="1" applyBorder="1" applyAlignment="1">
      <alignment vertical="top" wrapText="1"/>
    </xf>
    <xf numFmtId="0" fontId="0" fillId="3" borderId="0" xfId="0" applyFill="1"/>
    <xf numFmtId="167" fontId="10" fillId="0" borderId="20" xfId="0" applyNumberFormat="1" applyFont="1" applyBorder="1" applyAlignment="1">
      <alignment horizontal="center" vertical="center"/>
    </xf>
    <xf numFmtId="167" fontId="14" fillId="0" borderId="17" xfId="0" applyNumberFormat="1" applyFont="1" applyBorder="1" applyAlignment="1">
      <alignment horizontal="center" vertical="center"/>
    </xf>
    <xf numFmtId="0" fontId="15" fillId="0" borderId="12" xfId="0" applyFont="1" applyBorder="1" applyAlignment="1">
      <alignment horizontal="center"/>
    </xf>
    <xf numFmtId="0" fontId="15" fillId="0" borderId="2" xfId="0" applyFont="1" applyBorder="1" applyAlignment="1">
      <alignment wrapText="1"/>
    </xf>
    <xf numFmtId="164" fontId="15" fillId="0" borderId="2" xfId="0" applyNumberFormat="1" applyFont="1" applyBorder="1" applyAlignment="1"/>
    <xf numFmtId="167" fontId="15" fillId="0" borderId="2" xfId="0" applyNumberFormat="1" applyFont="1" applyBorder="1" applyAlignment="1">
      <alignment horizontal="center"/>
    </xf>
    <xf numFmtId="165" fontId="15" fillId="0" borderId="2" xfId="1" applyNumberFormat="1" applyFont="1" applyBorder="1" applyAlignment="1">
      <alignment horizontal="center"/>
    </xf>
    <xf numFmtId="165" fontId="15" fillId="0" borderId="1" xfId="1" applyNumberFormat="1" applyFont="1" applyBorder="1" applyAlignment="1">
      <alignment horizontal="center"/>
    </xf>
    <xf numFmtId="165" fontId="15" fillId="0" borderId="11" xfId="1" applyNumberFormat="1" applyFont="1" applyBorder="1" applyAlignment="1">
      <alignment horizontal="center"/>
    </xf>
    <xf numFmtId="0" fontId="7" fillId="0" borderId="0" xfId="0" applyFont="1" applyAlignment="1"/>
    <xf numFmtId="0" fontId="14" fillId="0" borderId="12" xfId="3" applyFont="1" applyBorder="1" applyAlignment="1">
      <alignment horizontal="center" vertical="center"/>
    </xf>
    <xf numFmtId="0" fontId="14" fillId="0" borderId="12" xfId="4" applyFont="1" applyBorder="1" applyAlignment="1">
      <alignment horizontal="center" vertical="center"/>
    </xf>
    <xf numFmtId="0" fontId="14" fillId="0" borderId="12" xfId="3" applyFont="1" applyBorder="1" applyAlignment="1">
      <alignment vertical="center"/>
    </xf>
    <xf numFmtId="167" fontId="0" fillId="0" borderId="0" xfId="0" applyNumberFormat="1" applyAlignment="1">
      <alignment horizontal="center" vertical="center"/>
    </xf>
    <xf numFmtId="164" fontId="14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/>
    </xf>
    <xf numFmtId="0" fontId="12" fillId="0" borderId="0" xfId="0" applyFont="1"/>
    <xf numFmtId="0" fontId="14" fillId="0" borderId="2" xfId="0" applyFont="1" applyBorder="1" applyAlignment="1">
      <alignment horizontal="center" vertical="center" wrapText="1"/>
    </xf>
    <xf numFmtId="164" fontId="20" fillId="4" borderId="2" xfId="0" applyNumberFormat="1" applyFont="1" applyFill="1" applyBorder="1"/>
    <xf numFmtId="167" fontId="20" fillId="4" borderId="2" xfId="0" applyNumberFormat="1" applyFont="1" applyFill="1" applyBorder="1" applyAlignment="1">
      <alignment horizontal="center" vertical="center"/>
    </xf>
    <xf numFmtId="165" fontId="20" fillId="4" borderId="2" xfId="1" applyNumberFormat="1" applyFont="1" applyFill="1" applyBorder="1" applyAlignment="1">
      <alignment horizontal="center" vertical="center"/>
    </xf>
    <xf numFmtId="165" fontId="20" fillId="4" borderId="1" xfId="1" applyNumberFormat="1" applyFont="1" applyFill="1" applyBorder="1" applyAlignment="1">
      <alignment horizontal="center" vertical="center"/>
    </xf>
    <xf numFmtId="165" fontId="20" fillId="4" borderId="11" xfId="1" applyNumberFormat="1" applyFont="1" applyFill="1" applyBorder="1" applyAlignment="1">
      <alignment horizontal="center" vertical="center"/>
    </xf>
    <xf numFmtId="164" fontId="20" fillId="4" borderId="17" xfId="0" applyNumberFormat="1" applyFont="1" applyFill="1" applyBorder="1"/>
    <xf numFmtId="167" fontId="20" fillId="4" borderId="17" xfId="0" applyNumberFormat="1" applyFont="1" applyFill="1" applyBorder="1" applyAlignment="1">
      <alignment horizontal="center" vertical="center"/>
    </xf>
    <xf numFmtId="165" fontId="20" fillId="4" borderId="17" xfId="1" applyNumberFormat="1" applyFont="1" applyFill="1" applyBorder="1" applyAlignment="1">
      <alignment horizontal="center" vertical="center"/>
    </xf>
    <xf numFmtId="165" fontId="20" fillId="4" borderId="18" xfId="1" applyNumberFormat="1" applyFont="1" applyFill="1" applyBorder="1" applyAlignment="1">
      <alignment horizontal="center" vertical="center"/>
    </xf>
    <xf numFmtId="165" fontId="20" fillId="4" borderId="19" xfId="1" applyNumberFormat="1" applyFont="1" applyFill="1" applyBorder="1" applyAlignment="1">
      <alignment horizontal="center" vertical="center"/>
    </xf>
    <xf numFmtId="0" fontId="21" fillId="0" borderId="0" xfId="0" applyFont="1"/>
    <xf numFmtId="0" fontId="6" fillId="4" borderId="0" xfId="0" applyFont="1" applyFill="1"/>
    <xf numFmtId="0" fontId="6" fillId="5" borderId="0" xfId="0" applyFont="1" applyFill="1" applyAlignment="1">
      <alignment horizontal="center"/>
    </xf>
    <xf numFmtId="0" fontId="13" fillId="5" borderId="0" xfId="0" applyFont="1" applyFill="1" applyAlignment="1"/>
    <xf numFmtId="0" fontId="8" fillId="5" borderId="0" xfId="0" applyFont="1" applyFill="1"/>
    <xf numFmtId="0" fontId="10" fillId="5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/>
    </xf>
    <xf numFmtId="167" fontId="18" fillId="5" borderId="0" xfId="0" applyNumberFormat="1" applyFont="1" applyFill="1" applyAlignment="1">
      <alignment horizontal="center" vertical="center"/>
    </xf>
    <xf numFmtId="0" fontId="0" fillId="5" borderId="0" xfId="0" applyFill="1"/>
    <xf numFmtId="0" fontId="10" fillId="5" borderId="5" xfId="0" applyFont="1" applyFill="1" applyBorder="1" applyAlignment="1">
      <alignment vertical="top" wrapText="1"/>
    </xf>
    <xf numFmtId="0" fontId="10" fillId="5" borderId="4" xfId="0" applyFont="1" applyFill="1" applyBorder="1" applyAlignment="1">
      <alignment horizontal="center" vertical="center"/>
    </xf>
    <xf numFmtId="164" fontId="10" fillId="5" borderId="5" xfId="0" applyNumberFormat="1" applyFont="1" applyFill="1" applyBorder="1"/>
    <xf numFmtId="167" fontId="10" fillId="5" borderId="5" xfId="0" applyNumberFormat="1" applyFont="1" applyFill="1" applyBorder="1" applyAlignment="1">
      <alignment horizontal="center" vertical="center"/>
    </xf>
    <xf numFmtId="165" fontId="10" fillId="5" borderId="5" xfId="1" applyNumberFormat="1" applyFont="1" applyFill="1" applyBorder="1" applyAlignment="1">
      <alignment horizontal="center" vertical="center"/>
    </xf>
    <xf numFmtId="165" fontId="10" fillId="5" borderId="6" xfId="1" applyNumberFormat="1" applyFont="1" applyFill="1" applyBorder="1" applyAlignment="1">
      <alignment horizontal="center" vertical="center"/>
    </xf>
    <xf numFmtId="165" fontId="16" fillId="5" borderId="8" xfId="1" applyNumberFormat="1" applyFont="1" applyFill="1" applyBorder="1"/>
    <xf numFmtId="164" fontId="6" fillId="5" borderId="0" xfId="0" applyNumberFormat="1" applyFont="1" applyFill="1"/>
    <xf numFmtId="0" fontId="19" fillId="5" borderId="0" xfId="0" applyFont="1" applyFill="1"/>
    <xf numFmtId="0" fontId="6" fillId="5" borderId="0" xfId="0" applyFont="1" applyFill="1"/>
    <xf numFmtId="167" fontId="14" fillId="5" borderId="5" xfId="0" applyNumberFormat="1" applyFont="1" applyFill="1" applyBorder="1" applyAlignment="1">
      <alignment horizontal="center" vertical="center"/>
    </xf>
    <xf numFmtId="167" fontId="14" fillId="5" borderId="3" xfId="0" applyNumberFormat="1" applyFont="1" applyFill="1" applyBorder="1" applyAlignment="1">
      <alignment horizontal="center" vertical="center"/>
    </xf>
    <xf numFmtId="167" fontId="15" fillId="5" borderId="2" xfId="0" applyNumberFormat="1" applyFont="1" applyFill="1" applyBorder="1" applyAlignment="1">
      <alignment horizontal="center" vertical="center"/>
    </xf>
    <xf numFmtId="167" fontId="14" fillId="5" borderId="2" xfId="0" applyNumberFormat="1" applyFont="1" applyFill="1" applyBorder="1" applyAlignment="1">
      <alignment horizontal="center" vertical="center"/>
    </xf>
    <xf numFmtId="167" fontId="14" fillId="5" borderId="17" xfId="0" applyNumberFormat="1" applyFont="1" applyFill="1" applyBorder="1" applyAlignment="1">
      <alignment horizontal="center" vertical="center"/>
    </xf>
    <xf numFmtId="167" fontId="15" fillId="5" borderId="3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wrapText="1"/>
    </xf>
    <xf numFmtId="167" fontId="10" fillId="5" borderId="20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67" fontId="10" fillId="5" borderId="2" xfId="0" applyNumberFormat="1" applyFont="1" applyFill="1" applyBorder="1" applyAlignment="1">
      <alignment horizontal="center" vertical="center"/>
    </xf>
    <xf numFmtId="165" fontId="10" fillId="0" borderId="11" xfId="1" applyNumberFormat="1" applyFont="1" applyBorder="1" applyAlignment="1">
      <alignment horizontal="center" vertical="center"/>
    </xf>
    <xf numFmtId="165" fontId="0" fillId="0" borderId="0" xfId="0" applyNumberFormat="1"/>
    <xf numFmtId="0" fontId="20" fillId="4" borderId="14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0" fillId="4" borderId="15" xfId="0" applyFont="1" applyFill="1" applyBorder="1" applyAlignment="1">
      <alignment horizontal="center"/>
    </xf>
    <xf numFmtId="0" fontId="20" fillId="4" borderId="16" xfId="0" applyFont="1" applyFill="1" applyBorder="1" applyAlignment="1">
      <alignment horizontal="center"/>
    </xf>
    <xf numFmtId="0" fontId="13" fillId="0" borderId="0" xfId="0" applyFont="1" applyAlignment="1">
      <alignment horizontal="center" vertical="top" wrapText="1"/>
    </xf>
  </cellXfs>
  <cellStyles count="6"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74;&#1080;&#1082;&#1086;&#1085;&#1072;&#1085;&#1085;&#1103;%20&#1076;&#1086;&#1093;&#1086;&#1076;&#1110;&#1074;%20&#1089;&#1087;&#1077;&#1094;.%20&#1092;&#1086;&#1085;&#1076;%20&#1090;&#1080;&#1089;.&#1075;&#1088;&#1080;&#1074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29">
          <cell r="E29">
            <v>615.48</v>
          </cell>
        </row>
        <row r="34">
          <cell r="E34">
            <v>2421.1346999999996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tabSelected="1" view="pageBreakPreview" zoomScale="69" zoomScaleNormal="100" zoomScaleSheetLayoutView="69" workbookViewId="0">
      <pane xSplit="3" ySplit="6" topLeftCell="D81" activePane="bottomRight" state="frozen"/>
      <selection pane="topRight" activeCell="D1" sqref="D1"/>
      <selection pane="bottomLeft" activeCell="A7" sqref="A7"/>
      <selection pane="bottomRight" activeCell="A93" sqref="A93"/>
    </sheetView>
  </sheetViews>
  <sheetFormatPr defaultRowHeight="12.75" x14ac:dyDescent="0.2"/>
  <cols>
    <col min="1" max="1" width="19.42578125" customWidth="1"/>
    <col min="2" max="2" width="68.5703125" customWidth="1"/>
    <col min="3" max="3" width="17.28515625" hidden="1" customWidth="1"/>
    <col min="4" max="4" width="20.42578125" customWidth="1"/>
    <col min="5" max="5" width="18.42578125" customWidth="1"/>
    <col min="6" max="6" width="18.7109375" style="108" customWidth="1"/>
    <col min="7" max="7" width="17.85546875" customWidth="1"/>
    <col min="8" max="8" width="20.42578125" customWidth="1"/>
    <col min="9" max="9" width="14.85546875" customWidth="1"/>
    <col min="10" max="10" width="18" customWidth="1"/>
    <col min="12" max="12" width="16" customWidth="1"/>
  </cols>
  <sheetData>
    <row r="1" spans="1:12" ht="19.5" customHeight="1" x14ac:dyDescent="0.2">
      <c r="A1" s="2"/>
      <c r="B1" s="2"/>
      <c r="C1" s="2"/>
      <c r="D1" s="2"/>
      <c r="E1" s="2"/>
      <c r="F1" s="102"/>
      <c r="G1" s="2"/>
      <c r="H1" s="2"/>
      <c r="I1" s="10" t="s">
        <v>81</v>
      </c>
      <c r="J1" s="2"/>
    </row>
    <row r="2" spans="1:12" ht="23.25" customHeight="1" x14ac:dyDescent="0.2">
      <c r="A2" s="9"/>
      <c r="B2" s="136" t="s">
        <v>87</v>
      </c>
      <c r="C2" s="136"/>
      <c r="D2" s="136"/>
      <c r="E2" s="136"/>
      <c r="F2" s="136"/>
      <c r="G2" s="136"/>
      <c r="H2" s="136"/>
      <c r="I2" s="136"/>
      <c r="J2" s="136"/>
    </row>
    <row r="3" spans="1:12" ht="25.5" x14ac:dyDescent="0.35">
      <c r="A3" s="9"/>
      <c r="B3" s="12"/>
      <c r="C3" s="12"/>
      <c r="D3" s="12" t="s">
        <v>102</v>
      </c>
      <c r="E3" s="12"/>
      <c r="F3" s="103"/>
      <c r="G3" s="12"/>
      <c r="H3" s="12"/>
      <c r="I3" s="12"/>
      <c r="J3" s="12"/>
    </row>
    <row r="4" spans="1:12" ht="21.75" customHeight="1" thickBot="1" x14ac:dyDescent="0.25">
      <c r="A4" s="8"/>
      <c r="B4" s="8"/>
      <c r="C4" s="8"/>
      <c r="D4" s="8"/>
      <c r="E4" s="8"/>
      <c r="F4" s="104"/>
      <c r="G4" s="8"/>
      <c r="H4" s="8"/>
      <c r="J4" s="10" t="s">
        <v>86</v>
      </c>
    </row>
    <row r="5" spans="1:12" ht="141.6" customHeight="1" thickBot="1" x14ac:dyDescent="0.25">
      <c r="A5" s="13" t="s">
        <v>0</v>
      </c>
      <c r="B5" s="14" t="s">
        <v>1</v>
      </c>
      <c r="C5" s="15" t="s">
        <v>2</v>
      </c>
      <c r="D5" s="15" t="s">
        <v>77</v>
      </c>
      <c r="E5" s="15" t="s">
        <v>78</v>
      </c>
      <c r="F5" s="105" t="s">
        <v>79</v>
      </c>
      <c r="G5" s="15" t="s">
        <v>85</v>
      </c>
      <c r="H5" s="15" t="s">
        <v>82</v>
      </c>
      <c r="I5" s="16" t="s">
        <v>80</v>
      </c>
      <c r="J5" s="17" t="s">
        <v>94</v>
      </c>
    </row>
    <row r="6" spans="1:12" s="4" customFormat="1" ht="21" customHeight="1" thickBot="1" x14ac:dyDescent="0.25">
      <c r="A6" s="13" t="s">
        <v>75</v>
      </c>
      <c r="B6" s="14" t="s">
        <v>76</v>
      </c>
      <c r="C6" s="15"/>
      <c r="D6" s="15">
        <v>1</v>
      </c>
      <c r="E6" s="15">
        <v>2</v>
      </c>
      <c r="F6" s="106">
        <v>3</v>
      </c>
      <c r="G6" s="14">
        <v>4</v>
      </c>
      <c r="H6" s="14">
        <v>5</v>
      </c>
      <c r="I6" s="18">
        <v>6</v>
      </c>
      <c r="J6" s="19">
        <v>7</v>
      </c>
    </row>
    <row r="7" spans="1:12" s="1" customFormat="1" ht="21" customHeight="1" thickBot="1" x14ac:dyDescent="0.35">
      <c r="A7" s="13">
        <v>10000000</v>
      </c>
      <c r="B7" s="125" t="s">
        <v>3</v>
      </c>
      <c r="C7" s="21">
        <v>113590000</v>
      </c>
      <c r="D7" s="53">
        <v>119849.3</v>
      </c>
      <c r="E7" s="53">
        <v>64997.686999999998</v>
      </c>
      <c r="F7" s="112">
        <v>66768.001249999987</v>
      </c>
      <c r="G7" s="53">
        <f>F7-E7</f>
        <v>1770.3142499999885</v>
      </c>
      <c r="H7" s="22">
        <f>F7/E7</f>
        <v>1.02723657304913</v>
      </c>
      <c r="I7" s="59">
        <f>F7/F95</f>
        <v>0.50739362666537324</v>
      </c>
      <c r="J7" s="60">
        <f>F7/F94</f>
        <v>0.97180576479535374</v>
      </c>
    </row>
    <row r="8" spans="1:12" ht="47.25" customHeight="1" x14ac:dyDescent="0.35">
      <c r="A8" s="23">
        <v>11000000</v>
      </c>
      <c r="B8" s="24" t="s">
        <v>4</v>
      </c>
      <c r="C8" s="25">
        <v>71615000</v>
      </c>
      <c r="D8" s="54">
        <v>77840.399999999994</v>
      </c>
      <c r="E8" s="54">
        <v>42268.953000000001</v>
      </c>
      <c r="F8" s="120">
        <v>43256.85615</v>
      </c>
      <c r="G8" s="54">
        <f t="shared" ref="G8:G77" si="0">F8-E8</f>
        <v>987.90314999999828</v>
      </c>
      <c r="H8" s="26">
        <f t="shared" ref="H8:H71" si="1">F8/E8</f>
        <v>1.0233718386637114</v>
      </c>
      <c r="I8" s="61">
        <f>F8/F95</f>
        <v>0.32872412996024586</v>
      </c>
      <c r="J8" s="62">
        <f>F8/F94</f>
        <v>0.62960192587004182</v>
      </c>
    </row>
    <row r="9" spans="1:12" s="81" customFormat="1" ht="20.25" customHeight="1" x14ac:dyDescent="0.35">
      <c r="A9" s="74">
        <v>11010000</v>
      </c>
      <c r="B9" s="75" t="s">
        <v>5</v>
      </c>
      <c r="C9" s="76">
        <v>71585000</v>
      </c>
      <c r="D9" s="55">
        <v>77810.399999999994</v>
      </c>
      <c r="E9" s="55">
        <v>42238.953000000001</v>
      </c>
      <c r="F9" s="121">
        <v>43222.782149999999</v>
      </c>
      <c r="G9" s="77">
        <f t="shared" si="0"/>
        <v>983.82914999999775</v>
      </c>
      <c r="H9" s="78">
        <f t="shared" si="1"/>
        <v>1.0232919871380335</v>
      </c>
      <c r="I9" s="79">
        <f>F9/F95</f>
        <v>0.32846518959792675</v>
      </c>
      <c r="J9" s="80">
        <f>F9/F94</f>
        <v>0.62910598007250851</v>
      </c>
    </row>
    <row r="10" spans="1:12" ht="100.5" customHeight="1" x14ac:dyDescent="0.35">
      <c r="A10" s="31">
        <v>11010100</v>
      </c>
      <c r="B10" s="32" t="s">
        <v>6</v>
      </c>
      <c r="C10" s="33">
        <v>56800000</v>
      </c>
      <c r="D10" s="56">
        <v>63025.4</v>
      </c>
      <c r="E10" s="56">
        <v>35373.303</v>
      </c>
      <c r="F10" s="122">
        <v>36049.453090000003</v>
      </c>
      <c r="G10" s="56">
        <f t="shared" si="0"/>
        <v>676.15009000000282</v>
      </c>
      <c r="H10" s="34">
        <f t="shared" si="1"/>
        <v>1.0191147004281733</v>
      </c>
      <c r="I10" s="65">
        <f>F10/F95</f>
        <v>0.27395252816016191</v>
      </c>
      <c r="J10" s="66">
        <f>F10/F94</f>
        <v>0.52469844348652994</v>
      </c>
      <c r="L10" s="131">
        <f>J7+J49+J74</f>
        <v>1</v>
      </c>
    </row>
    <row r="11" spans="1:12" ht="142.5" customHeight="1" x14ac:dyDescent="0.35">
      <c r="A11" s="31">
        <v>11010200</v>
      </c>
      <c r="B11" s="32" t="s">
        <v>7</v>
      </c>
      <c r="C11" s="33">
        <v>1630000</v>
      </c>
      <c r="D11" s="56">
        <v>1630</v>
      </c>
      <c r="E11" s="56">
        <v>666.1</v>
      </c>
      <c r="F11" s="122">
        <v>699.93187</v>
      </c>
      <c r="G11" s="56">
        <f t="shared" si="0"/>
        <v>33.831869999999981</v>
      </c>
      <c r="H11" s="34">
        <f t="shared" si="1"/>
        <v>1.0507909773307311</v>
      </c>
      <c r="I11" s="65">
        <f>F11/F95</f>
        <v>5.3190295244606653E-3</v>
      </c>
      <c r="J11" s="66">
        <f>F11/F94</f>
        <v>1.0187482229445835E-2</v>
      </c>
    </row>
    <row r="12" spans="1:12" ht="97.5" customHeight="1" x14ac:dyDescent="0.35">
      <c r="A12" s="31">
        <v>11010400</v>
      </c>
      <c r="B12" s="32" t="s">
        <v>8</v>
      </c>
      <c r="C12" s="33">
        <v>12400000</v>
      </c>
      <c r="D12" s="56">
        <v>12400</v>
      </c>
      <c r="E12" s="56">
        <v>5469.2</v>
      </c>
      <c r="F12" s="122">
        <v>5733.8221199999998</v>
      </c>
      <c r="G12" s="56">
        <f t="shared" si="0"/>
        <v>264.62212</v>
      </c>
      <c r="H12" s="34">
        <f t="shared" si="1"/>
        <v>1.0483840634827764</v>
      </c>
      <c r="I12" s="65">
        <f>F12/F95</f>
        <v>4.3573339708457115E-2</v>
      </c>
      <c r="J12" s="66">
        <f>F12/F94</f>
        <v>8.345556683153095E-2</v>
      </c>
    </row>
    <row r="13" spans="1:12" ht="75.75" customHeight="1" x14ac:dyDescent="0.35">
      <c r="A13" s="31">
        <v>11010500</v>
      </c>
      <c r="B13" s="32" t="s">
        <v>9</v>
      </c>
      <c r="C13" s="33">
        <v>755000</v>
      </c>
      <c r="D13" s="56">
        <v>755</v>
      </c>
      <c r="E13" s="56">
        <v>730.35</v>
      </c>
      <c r="F13" s="122">
        <v>739.57506999999998</v>
      </c>
      <c r="G13" s="56">
        <f t="shared" si="0"/>
        <v>9.2250699999999597</v>
      </c>
      <c r="H13" s="34">
        <f t="shared" si="1"/>
        <v>1.0126310262203053</v>
      </c>
      <c r="I13" s="65">
        <f>F13/F95</f>
        <v>5.6202922048471131E-3</v>
      </c>
      <c r="J13" s="66">
        <f>F13/F94</f>
        <v>1.0764487525001767E-2</v>
      </c>
    </row>
    <row r="14" spans="1:12" s="6" customFormat="1" ht="20.25" customHeight="1" x14ac:dyDescent="0.35">
      <c r="A14" s="27">
        <v>11020000</v>
      </c>
      <c r="B14" s="28" t="s">
        <v>10</v>
      </c>
      <c r="C14" s="29">
        <v>30000</v>
      </c>
      <c r="D14" s="56">
        <v>30</v>
      </c>
      <c r="E14" s="56">
        <v>30</v>
      </c>
      <c r="F14" s="122">
        <v>34.073999999999998</v>
      </c>
      <c r="G14" s="55">
        <f t="shared" si="0"/>
        <v>4.0739999999999981</v>
      </c>
      <c r="H14" s="30">
        <f t="shared" si="1"/>
        <v>1.1357999999999999</v>
      </c>
      <c r="I14" s="63">
        <f>F14/F95</f>
        <v>2.5894036231908216E-4</v>
      </c>
      <c r="J14" s="66">
        <f>F14/F94</f>
        <v>4.9594579753331892E-4</v>
      </c>
    </row>
    <row r="15" spans="1:12" ht="52.5" customHeight="1" x14ac:dyDescent="0.35">
      <c r="A15" s="31">
        <v>11020200</v>
      </c>
      <c r="B15" s="32" t="s">
        <v>11</v>
      </c>
      <c r="C15" s="33">
        <v>30000</v>
      </c>
      <c r="D15" s="56">
        <v>30</v>
      </c>
      <c r="E15" s="56">
        <v>30</v>
      </c>
      <c r="F15" s="122">
        <v>34.073999999999998</v>
      </c>
      <c r="G15" s="56">
        <f t="shared" si="0"/>
        <v>4.0739999999999981</v>
      </c>
      <c r="H15" s="34">
        <f t="shared" si="1"/>
        <v>1.1357999999999999</v>
      </c>
      <c r="I15" s="65">
        <f>F15/F95</f>
        <v>2.5894036231908216E-4</v>
      </c>
      <c r="J15" s="66">
        <f>F15/F94</f>
        <v>4.9594579753331892E-4</v>
      </c>
    </row>
    <row r="16" spans="1:12" s="6" customFormat="1" ht="51.75" customHeight="1" x14ac:dyDescent="0.35">
      <c r="A16" s="27">
        <v>13000000</v>
      </c>
      <c r="B16" s="28" t="s">
        <v>12</v>
      </c>
      <c r="C16" s="29">
        <v>14000</v>
      </c>
      <c r="D16" s="55">
        <v>54.9</v>
      </c>
      <c r="E16" s="55">
        <v>47.9</v>
      </c>
      <c r="F16" s="121">
        <v>50.126950000000008</v>
      </c>
      <c r="G16" s="55">
        <f t="shared" si="0"/>
        <v>2.2269500000000093</v>
      </c>
      <c r="H16" s="30">
        <f t="shared" si="1"/>
        <v>1.0464916492693113</v>
      </c>
      <c r="I16" s="63">
        <f>F16/F95</f>
        <v>3.8093239992224328E-4</v>
      </c>
      <c r="J16" s="64">
        <f>F16/F94</f>
        <v>7.2959588529855049E-4</v>
      </c>
    </row>
    <row r="17" spans="1:10" ht="47.25" customHeight="1" x14ac:dyDescent="0.35">
      <c r="A17" s="31">
        <v>13010000</v>
      </c>
      <c r="B17" s="32" t="s">
        <v>13</v>
      </c>
      <c r="C17" s="33">
        <v>0</v>
      </c>
      <c r="D17" s="56">
        <v>39.4</v>
      </c>
      <c r="E17" s="56">
        <v>39.4</v>
      </c>
      <c r="F17" s="122">
        <v>39.685169999999999</v>
      </c>
      <c r="G17" s="56">
        <f t="shared" si="0"/>
        <v>0.28517000000000081</v>
      </c>
      <c r="H17" s="34">
        <f t="shared" si="1"/>
        <v>1.0072378172588832</v>
      </c>
      <c r="I17" s="65">
        <f>F17/F95</f>
        <v>3.0158162524195482E-4</v>
      </c>
      <c r="J17" s="66">
        <f>F17/F94</f>
        <v>5.7761616733859674E-4</v>
      </c>
    </row>
    <row r="18" spans="1:10" ht="97.5" customHeight="1" x14ac:dyDescent="0.35">
      <c r="A18" s="31">
        <v>13010100</v>
      </c>
      <c r="B18" s="32" t="s">
        <v>14</v>
      </c>
      <c r="C18" s="33">
        <v>0</v>
      </c>
      <c r="D18" s="56">
        <v>7.7</v>
      </c>
      <c r="E18" s="56">
        <v>7.7</v>
      </c>
      <c r="F18" s="122">
        <v>7.9331700000000005</v>
      </c>
      <c r="G18" s="56">
        <f t="shared" si="0"/>
        <v>0.23317000000000032</v>
      </c>
      <c r="H18" s="30">
        <f t="shared" si="1"/>
        <v>1.0302818181818183</v>
      </c>
      <c r="I18" s="65">
        <f>F18/F95</f>
        <v>6.0286961147469419E-5</v>
      </c>
      <c r="J18" s="66">
        <f>F18/F94</f>
        <v>1.1546699309201739E-4</v>
      </c>
    </row>
    <row r="19" spans="1:10" ht="131.25" customHeight="1" x14ac:dyDescent="0.35">
      <c r="A19" s="31">
        <v>13010200</v>
      </c>
      <c r="B19" s="32" t="s">
        <v>15</v>
      </c>
      <c r="C19" s="33">
        <v>0</v>
      </c>
      <c r="D19" s="56">
        <v>31.7</v>
      </c>
      <c r="E19" s="56">
        <v>31.7</v>
      </c>
      <c r="F19" s="122">
        <v>31.751999999999999</v>
      </c>
      <c r="G19" s="56">
        <f t="shared" si="0"/>
        <v>5.1999999999999602E-2</v>
      </c>
      <c r="H19" s="34">
        <f t="shared" si="1"/>
        <v>1.0016403785488959</v>
      </c>
      <c r="I19" s="65">
        <f>F19/F95</f>
        <v>2.4129466409448543E-4</v>
      </c>
      <c r="J19" s="66">
        <f>F19/F94</f>
        <v>4.6214917424657932E-4</v>
      </c>
    </row>
    <row r="20" spans="1:10" ht="60.75" customHeight="1" x14ac:dyDescent="0.35">
      <c r="A20" s="87">
        <v>13020000</v>
      </c>
      <c r="B20" s="32" t="s">
        <v>95</v>
      </c>
      <c r="C20" s="33"/>
      <c r="D20" s="56">
        <v>0.5</v>
      </c>
      <c r="E20" s="56">
        <v>0.5</v>
      </c>
      <c r="F20" s="122">
        <v>0.53533000000000008</v>
      </c>
      <c r="G20" s="56">
        <f t="shared" ref="G20:G21" si="2">F20-E20</f>
        <v>3.5330000000000084E-2</v>
      </c>
      <c r="H20" s="34">
        <f t="shared" si="1"/>
        <v>1.0706600000000002</v>
      </c>
      <c r="I20" s="65">
        <f>F20/F96</f>
        <v>3.9946637214570887E-6</v>
      </c>
      <c r="J20" s="66">
        <f>F20/F95</f>
        <v>4.0681617702727669E-6</v>
      </c>
    </row>
    <row r="21" spans="1:10" ht="72" customHeight="1" x14ac:dyDescent="0.35">
      <c r="A21" s="87">
        <v>13020400</v>
      </c>
      <c r="B21" s="32" t="s">
        <v>96</v>
      </c>
      <c r="C21" s="33"/>
      <c r="D21" s="56">
        <v>0.5</v>
      </c>
      <c r="E21" s="56">
        <v>0.5</v>
      </c>
      <c r="F21" s="122">
        <v>0.53533000000000008</v>
      </c>
      <c r="G21" s="56">
        <f t="shared" si="2"/>
        <v>3.5330000000000084E-2</v>
      </c>
      <c r="H21" s="34">
        <f t="shared" si="1"/>
        <v>1.0706600000000002</v>
      </c>
      <c r="I21" s="65">
        <f>F21/F97</f>
        <v>4.5197412352678867E-6</v>
      </c>
      <c r="J21" s="66">
        <f>F21/F96</f>
        <v>3.9946637214570887E-6</v>
      </c>
    </row>
    <row r="22" spans="1:10" ht="50.25" customHeight="1" x14ac:dyDescent="0.35">
      <c r="A22" s="31">
        <v>13030000</v>
      </c>
      <c r="B22" s="32" t="s">
        <v>16</v>
      </c>
      <c r="C22" s="33">
        <v>14000</v>
      </c>
      <c r="D22" s="56">
        <v>14</v>
      </c>
      <c r="E22" s="56">
        <v>7</v>
      </c>
      <c r="F22" s="122">
        <v>8.8307199999999995</v>
      </c>
      <c r="G22" s="56">
        <f t="shared" si="0"/>
        <v>1.8307199999999995</v>
      </c>
      <c r="H22" s="34">
        <f t="shared" si="1"/>
        <v>1.2615314285714285</v>
      </c>
      <c r="I22" s="65">
        <f>F22/F95</f>
        <v>6.7107760648540377E-5</v>
      </c>
      <c r="J22" s="66">
        <f>F22/F94</f>
        <v>1.2853079982371986E-4</v>
      </c>
    </row>
    <row r="23" spans="1:10" ht="50.25" customHeight="1" x14ac:dyDescent="0.35">
      <c r="A23" s="31">
        <v>13030100</v>
      </c>
      <c r="B23" s="32" t="s">
        <v>17</v>
      </c>
      <c r="C23" s="33">
        <v>14000</v>
      </c>
      <c r="D23" s="56">
        <v>14</v>
      </c>
      <c r="E23" s="56">
        <v>7</v>
      </c>
      <c r="F23" s="122">
        <v>8.8307199999999995</v>
      </c>
      <c r="G23" s="56">
        <f t="shared" si="0"/>
        <v>1.8307199999999995</v>
      </c>
      <c r="H23" s="34">
        <f t="shared" si="1"/>
        <v>1.2615314285714285</v>
      </c>
      <c r="I23" s="65">
        <f>F23/F95</f>
        <v>6.7107760648540377E-5</v>
      </c>
      <c r="J23" s="66">
        <f>F23/F94</f>
        <v>1.2853079982371986E-4</v>
      </c>
    </row>
    <row r="24" spans="1:10" ht="47.25" customHeight="1" x14ac:dyDescent="0.35">
      <c r="A24" s="87">
        <v>13040000</v>
      </c>
      <c r="B24" s="32" t="s">
        <v>97</v>
      </c>
      <c r="C24" s="33"/>
      <c r="D24" s="56">
        <v>1</v>
      </c>
      <c r="E24" s="56">
        <v>1</v>
      </c>
      <c r="F24" s="122">
        <v>1.0757300000000001</v>
      </c>
      <c r="G24" s="56">
        <f t="shared" si="0"/>
        <v>7.5730000000000075E-2</v>
      </c>
      <c r="H24" s="34">
        <f t="shared" si="1"/>
        <v>1.0757300000000001</v>
      </c>
      <c r="I24" s="65">
        <f>F24/F95</f>
        <v>8.174852261475209E-6</v>
      </c>
      <c r="J24" s="66">
        <f>F24/F94</f>
        <v>1.5657209977710786E-5</v>
      </c>
    </row>
    <row r="25" spans="1:10" ht="79.5" customHeight="1" x14ac:dyDescent="0.35">
      <c r="A25" s="87">
        <v>13040100</v>
      </c>
      <c r="B25" s="32" t="s">
        <v>98</v>
      </c>
      <c r="C25" s="86"/>
      <c r="D25" s="56">
        <v>1</v>
      </c>
      <c r="E25" s="56">
        <v>1</v>
      </c>
      <c r="F25" s="122">
        <v>1.0757300000000001</v>
      </c>
      <c r="G25" s="56">
        <f t="shared" si="0"/>
        <v>7.5730000000000075E-2</v>
      </c>
      <c r="H25" s="34">
        <f t="shared" si="1"/>
        <v>1.0757300000000001</v>
      </c>
      <c r="I25" s="65">
        <f>F25/F95</f>
        <v>8.174852261475209E-6</v>
      </c>
      <c r="J25" s="66">
        <f>F25/F94</f>
        <v>1.5657209977710786E-5</v>
      </c>
    </row>
    <row r="26" spans="1:10" s="7" customFormat="1" ht="45.75" customHeight="1" x14ac:dyDescent="0.2">
      <c r="A26" s="27">
        <v>14000000</v>
      </c>
      <c r="B26" s="35" t="s">
        <v>18</v>
      </c>
      <c r="C26" s="36">
        <v>3500000</v>
      </c>
      <c r="D26" s="55">
        <v>3500</v>
      </c>
      <c r="E26" s="55">
        <v>1825</v>
      </c>
      <c r="F26" s="121">
        <v>1761.67264</v>
      </c>
      <c r="G26" s="55">
        <f t="shared" si="0"/>
        <v>-63.327359999999999</v>
      </c>
      <c r="H26" s="30">
        <f t="shared" si="1"/>
        <v>0.96530007671232876</v>
      </c>
      <c r="I26" s="63">
        <f>F26/F95</f>
        <v>1.3387572685602336E-2</v>
      </c>
      <c r="J26" s="64">
        <f>F26/F94</f>
        <v>2.5641079486923388E-2</v>
      </c>
    </row>
    <row r="27" spans="1:10" ht="60" customHeight="1" x14ac:dyDescent="0.35">
      <c r="A27" s="31">
        <v>14020000</v>
      </c>
      <c r="B27" s="32" t="s">
        <v>19</v>
      </c>
      <c r="C27" s="33">
        <v>600000</v>
      </c>
      <c r="D27" s="56">
        <v>600</v>
      </c>
      <c r="E27" s="56">
        <v>300</v>
      </c>
      <c r="F27" s="122">
        <v>274.93371000000002</v>
      </c>
      <c r="G27" s="56">
        <f t="shared" si="0"/>
        <v>-25.066289999999981</v>
      </c>
      <c r="H27" s="34">
        <f t="shared" si="1"/>
        <v>0.91644570000000003</v>
      </c>
      <c r="I27" s="65">
        <f>F27/F95</f>
        <v>2.0893183800296256E-3</v>
      </c>
      <c r="J27" s="66">
        <f>F27/F9</f>
        <v>6.3608517620608561E-3</v>
      </c>
    </row>
    <row r="28" spans="1:10" ht="23.25" x14ac:dyDescent="0.35">
      <c r="A28" s="31">
        <v>14021900</v>
      </c>
      <c r="B28" s="32" t="s">
        <v>20</v>
      </c>
      <c r="C28" s="33">
        <v>600000</v>
      </c>
      <c r="D28" s="56">
        <v>600</v>
      </c>
      <c r="E28" s="56">
        <v>300</v>
      </c>
      <c r="F28" s="122">
        <v>274.93371000000002</v>
      </c>
      <c r="G28" s="56">
        <f t="shared" si="0"/>
        <v>-25.066289999999981</v>
      </c>
      <c r="H28" s="34">
        <f t="shared" si="1"/>
        <v>0.91644570000000003</v>
      </c>
      <c r="I28" s="65">
        <f>F28/F95</f>
        <v>2.0893183800296256E-3</v>
      </c>
      <c r="J28" s="66">
        <f>F28/F94</f>
        <v>4.0016498818672376E-3</v>
      </c>
    </row>
    <row r="29" spans="1:10" ht="71.25" customHeight="1" x14ac:dyDescent="0.35">
      <c r="A29" s="31">
        <v>14030000</v>
      </c>
      <c r="B29" s="32" t="s">
        <v>21</v>
      </c>
      <c r="C29" s="33">
        <v>2000000</v>
      </c>
      <c r="D29" s="56">
        <v>2000</v>
      </c>
      <c r="E29" s="56">
        <v>1000</v>
      </c>
      <c r="F29" s="122">
        <v>933.72699</v>
      </c>
      <c r="G29" s="56">
        <f t="shared" si="0"/>
        <v>-66.273009999999999</v>
      </c>
      <c r="H29" s="34">
        <f t="shared" si="1"/>
        <v>0.93372699000000003</v>
      </c>
      <c r="I29" s="65">
        <f>F29/F95</f>
        <v>7.0957212272614312E-3</v>
      </c>
      <c r="J29" s="66">
        <f>F29/F94</f>
        <v>1.3590361470151299E-2</v>
      </c>
    </row>
    <row r="30" spans="1:10" ht="23.25" x14ac:dyDescent="0.35">
      <c r="A30" s="31">
        <v>14031900</v>
      </c>
      <c r="B30" s="32" t="s">
        <v>20</v>
      </c>
      <c r="C30" s="33">
        <v>2000000</v>
      </c>
      <c r="D30" s="56">
        <v>2000</v>
      </c>
      <c r="E30" s="56">
        <v>1000</v>
      </c>
      <c r="F30" s="122">
        <v>933.72699</v>
      </c>
      <c r="G30" s="56">
        <f t="shared" si="0"/>
        <v>-66.273009999999999</v>
      </c>
      <c r="H30" s="34">
        <f t="shared" si="1"/>
        <v>0.93372699000000003</v>
      </c>
      <c r="I30" s="65">
        <f>F30/F95</f>
        <v>7.0957212272614312E-3</v>
      </c>
      <c r="J30" s="66">
        <f>F30/F94</f>
        <v>1.3590361470151299E-2</v>
      </c>
    </row>
    <row r="31" spans="1:10" ht="73.5" customHeight="1" x14ac:dyDescent="0.35">
      <c r="A31" s="31">
        <v>14040000</v>
      </c>
      <c r="B31" s="32" t="s">
        <v>22</v>
      </c>
      <c r="C31" s="33">
        <v>900000</v>
      </c>
      <c r="D31" s="56">
        <v>900</v>
      </c>
      <c r="E31" s="56">
        <v>525</v>
      </c>
      <c r="F31" s="122">
        <v>553.01193999999998</v>
      </c>
      <c r="G31" s="56">
        <f t="shared" si="0"/>
        <v>28.011939999999981</v>
      </c>
      <c r="H31" s="34">
        <f t="shared" si="1"/>
        <v>1.0533560761904761</v>
      </c>
      <c r="I31" s="65">
        <f>F31/F95</f>
        <v>4.202533078311279E-3</v>
      </c>
      <c r="J31" s="66">
        <f>F31/F94</f>
        <v>8.0490681349048524E-3</v>
      </c>
    </row>
    <row r="32" spans="1:10" s="6" customFormat="1" ht="75" customHeight="1" x14ac:dyDescent="0.35">
      <c r="A32" s="27">
        <v>18000000</v>
      </c>
      <c r="B32" s="28" t="s">
        <v>23</v>
      </c>
      <c r="C32" s="29">
        <v>38461000</v>
      </c>
      <c r="D32" s="55">
        <v>38454</v>
      </c>
      <c r="E32" s="55">
        <v>20855.833999999999</v>
      </c>
      <c r="F32" s="121">
        <v>21699.345509999999</v>
      </c>
      <c r="G32" s="55">
        <f t="shared" si="0"/>
        <v>843.51151000000027</v>
      </c>
      <c r="H32" s="30">
        <f t="shared" si="1"/>
        <v>1.0404448707253808</v>
      </c>
      <c r="I32" s="63">
        <f>F32/F95</f>
        <v>0.16490099161960287</v>
      </c>
      <c r="J32" s="66">
        <f>F32/F94</f>
        <v>0.31583316355309016</v>
      </c>
    </row>
    <row r="33" spans="1:14" ht="30" customHeight="1" x14ac:dyDescent="0.35">
      <c r="A33" s="31">
        <v>18010000</v>
      </c>
      <c r="B33" s="32" t="s">
        <v>24</v>
      </c>
      <c r="C33" s="33">
        <v>12619000</v>
      </c>
      <c r="D33" s="56">
        <v>12619</v>
      </c>
      <c r="E33" s="56">
        <v>7378.9170000000004</v>
      </c>
      <c r="F33" s="122">
        <v>7787.4420400000008</v>
      </c>
      <c r="G33" s="56">
        <f t="shared" si="0"/>
        <v>408.52504000000044</v>
      </c>
      <c r="H33" s="34">
        <f t="shared" si="1"/>
        <v>1.0553638210051692</v>
      </c>
      <c r="I33" s="65">
        <f>F33/F95</f>
        <v>5.91795229024022E-2</v>
      </c>
      <c r="J33" s="66">
        <f>F33/F94</f>
        <v>0.11334592807631323</v>
      </c>
    </row>
    <row r="34" spans="1:14" ht="111.75" customHeight="1" x14ac:dyDescent="0.35">
      <c r="A34" s="31">
        <v>18010100</v>
      </c>
      <c r="B34" s="32" t="s">
        <v>25</v>
      </c>
      <c r="C34" s="33">
        <v>71000</v>
      </c>
      <c r="D34" s="56">
        <v>71</v>
      </c>
      <c r="E34" s="56">
        <v>70.417000000000002</v>
      </c>
      <c r="F34" s="122">
        <v>77.1053</v>
      </c>
      <c r="G34" s="56">
        <f t="shared" si="0"/>
        <v>6.6882999999999981</v>
      </c>
      <c r="H34" s="34">
        <f t="shared" si="1"/>
        <v>1.0949813255321867</v>
      </c>
      <c r="I34" s="65">
        <f>F34/F95</f>
        <v>5.8595041141989567E-4</v>
      </c>
      <c r="J34" s="66">
        <f>F34/F94</f>
        <v>1.1222647620633276E-3</v>
      </c>
      <c r="L34" s="50">
        <f>E34+E35+E36+E37</f>
        <v>1884.0830000000001</v>
      </c>
      <c r="N34" s="50">
        <f>F34+F35+F36+F37</f>
        <v>2034.5379700000001</v>
      </c>
    </row>
    <row r="35" spans="1:14" ht="91.5" customHeight="1" x14ac:dyDescent="0.35">
      <c r="A35" s="31">
        <v>18010200</v>
      </c>
      <c r="B35" s="32" t="s">
        <v>26</v>
      </c>
      <c r="C35" s="33">
        <v>181000</v>
      </c>
      <c r="D35" s="56">
        <v>181</v>
      </c>
      <c r="E35" s="56">
        <v>118.583</v>
      </c>
      <c r="F35" s="122">
        <v>124.93538000000001</v>
      </c>
      <c r="G35" s="56">
        <f t="shared" si="0"/>
        <v>6.3523800000000108</v>
      </c>
      <c r="H35" s="34">
        <f t="shared" si="1"/>
        <v>1.0535690613325688</v>
      </c>
      <c r="I35" s="65">
        <f>F35/F95</f>
        <v>9.4942808486447763E-4</v>
      </c>
      <c r="J35" s="66">
        <f>F35/F94</f>
        <v>1.8184297902866782E-3</v>
      </c>
    </row>
    <row r="36" spans="1:14" ht="102" customHeight="1" x14ac:dyDescent="0.35">
      <c r="A36" s="31">
        <v>18010300</v>
      </c>
      <c r="B36" s="32" t="s">
        <v>27</v>
      </c>
      <c r="C36" s="33">
        <v>979000</v>
      </c>
      <c r="D36" s="56">
        <v>979</v>
      </c>
      <c r="E36" s="56">
        <v>330</v>
      </c>
      <c r="F36" s="122">
        <v>404.26233000000002</v>
      </c>
      <c r="G36" s="56">
        <f t="shared" si="0"/>
        <v>74.26233000000002</v>
      </c>
      <c r="H36" s="34">
        <f t="shared" si="1"/>
        <v>1.2250373636363636</v>
      </c>
      <c r="I36" s="65">
        <f>F36/F95</f>
        <v>3.0721322475246921E-3</v>
      </c>
      <c r="J36" s="66">
        <f>F36/F94</f>
        <v>5.8840231162918298E-3</v>
      </c>
    </row>
    <row r="37" spans="1:14" ht="119.25" customHeight="1" x14ac:dyDescent="0.35">
      <c r="A37" s="31">
        <v>18010400</v>
      </c>
      <c r="B37" s="32" t="s">
        <v>28</v>
      </c>
      <c r="C37" s="33">
        <v>1843000</v>
      </c>
      <c r="D37" s="56">
        <v>1843</v>
      </c>
      <c r="E37" s="56">
        <v>1365.0830000000001</v>
      </c>
      <c r="F37" s="122">
        <v>1428.23496</v>
      </c>
      <c r="G37" s="56">
        <f t="shared" si="0"/>
        <v>63.151959999999917</v>
      </c>
      <c r="H37" s="34">
        <f t="shared" si="1"/>
        <v>1.0462623591386018</v>
      </c>
      <c r="I37" s="65">
        <f>F37/F95</f>
        <v>1.0853661971567171E-2</v>
      </c>
      <c r="J37" s="66">
        <f>F37/F94</f>
        <v>2.0787906506490813E-2</v>
      </c>
    </row>
    <row r="38" spans="1:14" ht="20.25" customHeight="1" x14ac:dyDescent="0.35">
      <c r="A38" s="31">
        <v>18010500</v>
      </c>
      <c r="B38" s="32" t="s">
        <v>29</v>
      </c>
      <c r="C38" s="33">
        <v>794000</v>
      </c>
      <c r="D38" s="56">
        <v>794</v>
      </c>
      <c r="E38" s="56">
        <v>753.16700000000003</v>
      </c>
      <c r="F38" s="122">
        <v>810.30565999999999</v>
      </c>
      <c r="G38" s="56">
        <f t="shared" si="0"/>
        <v>57.138659999999959</v>
      </c>
      <c r="H38" s="34">
        <f t="shared" si="1"/>
        <v>1.0758645293806022</v>
      </c>
      <c r="I38" s="65">
        <f>F38/F95</f>
        <v>6.1577989431708339E-3</v>
      </c>
      <c r="J38" s="66">
        <f>F38/F94</f>
        <v>1.1793968621073616E-2</v>
      </c>
      <c r="L38" s="50">
        <f>E38+E39+E40+E41</f>
        <v>5381.3339999999998</v>
      </c>
      <c r="M38" s="50">
        <f>F38+F39+F40+F41</f>
        <v>5616.9390700000004</v>
      </c>
    </row>
    <row r="39" spans="1:14" ht="20.25" customHeight="1" x14ac:dyDescent="0.35">
      <c r="A39" s="31">
        <v>18010600</v>
      </c>
      <c r="B39" s="32" t="s">
        <v>30</v>
      </c>
      <c r="C39" s="33">
        <v>4394000</v>
      </c>
      <c r="D39" s="56">
        <v>4394</v>
      </c>
      <c r="E39" s="56">
        <v>1943.1669999999999</v>
      </c>
      <c r="F39" s="122">
        <v>2068.2793500000002</v>
      </c>
      <c r="G39" s="56">
        <f t="shared" si="0"/>
        <v>125.11235000000033</v>
      </c>
      <c r="H39" s="34">
        <f t="shared" si="1"/>
        <v>1.064385793912721</v>
      </c>
      <c r="I39" s="65">
        <f>F39/F95</f>
        <v>1.5717585380820444E-2</v>
      </c>
      <c r="J39" s="66">
        <f>F39/F94</f>
        <v>3.0103728700987403E-2</v>
      </c>
    </row>
    <row r="40" spans="1:14" ht="20.25" customHeight="1" x14ac:dyDescent="0.35">
      <c r="A40" s="31">
        <v>18010700</v>
      </c>
      <c r="B40" s="32" t="s">
        <v>31</v>
      </c>
      <c r="C40" s="33">
        <v>1200000</v>
      </c>
      <c r="D40" s="56">
        <v>1200</v>
      </c>
      <c r="E40" s="56">
        <v>600</v>
      </c>
      <c r="F40" s="122">
        <v>651.19482999999991</v>
      </c>
      <c r="G40" s="56">
        <f t="shared" si="0"/>
        <v>51.194829999999911</v>
      </c>
      <c r="H40" s="34">
        <f t="shared" si="1"/>
        <v>1.0853247166666664</v>
      </c>
      <c r="I40" s="65">
        <f>F40/F95</f>
        <v>4.9486595416010177E-3</v>
      </c>
      <c r="J40" s="66">
        <f>F40/F94</f>
        <v>9.4781164322921881E-3</v>
      </c>
    </row>
    <row r="41" spans="1:14" ht="20.25" customHeight="1" x14ac:dyDescent="0.35">
      <c r="A41" s="31">
        <v>18010900</v>
      </c>
      <c r="B41" s="32" t="s">
        <v>32</v>
      </c>
      <c r="C41" s="33">
        <v>2930000</v>
      </c>
      <c r="D41" s="56">
        <v>2930</v>
      </c>
      <c r="E41" s="56">
        <v>2085</v>
      </c>
      <c r="F41" s="122">
        <v>2087.1592300000002</v>
      </c>
      <c r="G41" s="56">
        <f t="shared" si="0"/>
        <v>2.1592300000002069</v>
      </c>
      <c r="H41" s="34">
        <f t="shared" si="1"/>
        <v>1.0010356019184654</v>
      </c>
      <c r="I41" s="65">
        <f>F41/F95</f>
        <v>1.586106025807996E-2</v>
      </c>
      <c r="J41" s="66">
        <f>F41/F94</f>
        <v>3.0378524649333161E-2</v>
      </c>
    </row>
    <row r="42" spans="1:14" ht="21.75" customHeight="1" x14ac:dyDescent="0.35">
      <c r="A42" s="31">
        <v>18011100</v>
      </c>
      <c r="B42" s="32" t="s">
        <v>33</v>
      </c>
      <c r="C42" s="33">
        <v>227000</v>
      </c>
      <c r="D42" s="56">
        <v>227</v>
      </c>
      <c r="E42" s="56">
        <v>113.5</v>
      </c>
      <c r="F42" s="122">
        <v>135.965</v>
      </c>
      <c r="G42" s="56">
        <f t="shared" si="0"/>
        <v>22.465000000000003</v>
      </c>
      <c r="H42" s="34">
        <f t="shared" si="1"/>
        <v>1.1979295154185021</v>
      </c>
      <c r="I42" s="65">
        <f>F42/F95</f>
        <v>1.033246063353701E-3</v>
      </c>
      <c r="J42" s="66">
        <f>F42/F94</f>
        <v>1.9789654974942104E-3</v>
      </c>
    </row>
    <row r="43" spans="1:14" ht="26.25" hidden="1" customHeight="1" x14ac:dyDescent="0.4">
      <c r="A43" s="31">
        <v>18020000</v>
      </c>
      <c r="B43" s="32" t="s">
        <v>34</v>
      </c>
      <c r="C43" s="33">
        <v>7000</v>
      </c>
      <c r="D43" s="56">
        <v>0</v>
      </c>
      <c r="E43" s="56">
        <v>0</v>
      </c>
      <c r="F43" s="122">
        <v>0</v>
      </c>
      <c r="G43" s="56">
        <f t="shared" si="0"/>
        <v>0</v>
      </c>
      <c r="H43" s="34" t="e">
        <f t="shared" si="1"/>
        <v>#DIV/0!</v>
      </c>
      <c r="I43" s="65"/>
      <c r="J43" s="66"/>
    </row>
    <row r="44" spans="1:14" ht="46.5" hidden="1" customHeight="1" x14ac:dyDescent="0.4">
      <c r="A44" s="31">
        <v>18020100</v>
      </c>
      <c r="B44" s="32" t="s">
        <v>35</v>
      </c>
      <c r="C44" s="33">
        <v>7000</v>
      </c>
      <c r="D44" s="56">
        <v>0</v>
      </c>
      <c r="E44" s="56">
        <v>0</v>
      </c>
      <c r="F44" s="122">
        <v>0</v>
      </c>
      <c r="G44" s="56">
        <f t="shared" si="0"/>
        <v>0</v>
      </c>
      <c r="H44" s="34" t="e">
        <f t="shared" si="1"/>
        <v>#DIV/0!</v>
      </c>
      <c r="I44" s="65"/>
      <c r="J44" s="66"/>
    </row>
    <row r="45" spans="1:14" ht="20.25" customHeight="1" x14ac:dyDescent="0.35">
      <c r="A45" s="31">
        <v>18050000</v>
      </c>
      <c r="B45" s="32" t="s">
        <v>36</v>
      </c>
      <c r="C45" s="33">
        <v>25835000</v>
      </c>
      <c r="D45" s="56">
        <v>25835</v>
      </c>
      <c r="E45" s="56">
        <v>13476.916999999999</v>
      </c>
      <c r="F45" s="122">
        <v>13911.903469999999</v>
      </c>
      <c r="G45" s="56">
        <f t="shared" si="0"/>
        <v>434.98646999999983</v>
      </c>
      <c r="H45" s="34">
        <f t="shared" si="1"/>
        <v>1.0322764078757776</v>
      </c>
      <c r="I45" s="65">
        <f>F45/F95</f>
        <v>0.10572146871720069</v>
      </c>
      <c r="J45" s="66">
        <f>F45/F94</f>
        <v>0.20248723547677694</v>
      </c>
    </row>
    <row r="46" spans="1:14" ht="20.25" customHeight="1" x14ac:dyDescent="0.35">
      <c r="A46" s="31">
        <v>18050300</v>
      </c>
      <c r="B46" s="32" t="s">
        <v>37</v>
      </c>
      <c r="C46" s="33">
        <v>365000</v>
      </c>
      <c r="D46" s="56">
        <v>365</v>
      </c>
      <c r="E46" s="56">
        <v>141.917</v>
      </c>
      <c r="F46" s="122">
        <v>142.64598999999998</v>
      </c>
      <c r="G46" s="56">
        <f t="shared" si="0"/>
        <v>0.72898999999998182</v>
      </c>
      <c r="H46" s="34">
        <f t="shared" si="1"/>
        <v>1.0051367348520612</v>
      </c>
      <c r="I46" s="65">
        <f>F46/F95</f>
        <v>1.0840172663603969E-3</v>
      </c>
      <c r="J46" s="66">
        <f>F46/F94</f>
        <v>2.0762070574479028E-3</v>
      </c>
    </row>
    <row r="47" spans="1:14" ht="20.25" customHeight="1" x14ac:dyDescent="0.35">
      <c r="A47" s="31">
        <v>18050400</v>
      </c>
      <c r="B47" s="32" t="s">
        <v>38</v>
      </c>
      <c r="C47" s="33">
        <v>11370000</v>
      </c>
      <c r="D47" s="56">
        <v>11370</v>
      </c>
      <c r="E47" s="56">
        <v>7415</v>
      </c>
      <c r="F47" s="122">
        <v>7667.0627199999999</v>
      </c>
      <c r="G47" s="56">
        <f t="shared" si="0"/>
        <v>252.0627199999999</v>
      </c>
      <c r="H47" s="34">
        <f t="shared" si="1"/>
        <v>1.0339936237356708</v>
      </c>
      <c r="I47" s="65">
        <f>F47/F95</f>
        <v>5.8264717926862934E-2</v>
      </c>
      <c r="J47" s="66">
        <f>F47/F94</f>
        <v>0.11159381156918408</v>
      </c>
    </row>
    <row r="48" spans="1:14" ht="92.25" customHeight="1" thickBot="1" x14ac:dyDescent="0.4">
      <c r="A48" s="31">
        <v>18050500</v>
      </c>
      <c r="B48" s="32" t="s">
        <v>39</v>
      </c>
      <c r="C48" s="33">
        <v>14100000</v>
      </c>
      <c r="D48" s="73">
        <v>14100</v>
      </c>
      <c r="E48" s="73">
        <v>5920</v>
      </c>
      <c r="F48" s="123">
        <v>6102.1947599999994</v>
      </c>
      <c r="G48" s="73">
        <f t="shared" si="0"/>
        <v>182.19475999999941</v>
      </c>
      <c r="H48" s="34">
        <f t="shared" si="1"/>
        <v>1.0307761418918917</v>
      </c>
      <c r="I48" s="34">
        <f>F48/F95</f>
        <v>4.6372733523977354E-2</v>
      </c>
      <c r="J48" s="66">
        <f>F48/F94</f>
        <v>8.8817216850144973E-2</v>
      </c>
    </row>
    <row r="49" spans="1:10" s="1" customFormat="1" ht="31.5" customHeight="1" thickBot="1" x14ac:dyDescent="0.35">
      <c r="A49" s="13">
        <v>20000000</v>
      </c>
      <c r="B49" s="20" t="s">
        <v>40</v>
      </c>
      <c r="C49" s="21">
        <v>2145850</v>
      </c>
      <c r="D49" s="72">
        <v>2436.5500000000002</v>
      </c>
      <c r="E49" s="72">
        <v>1816.662</v>
      </c>
      <c r="F49" s="126">
        <v>1936.4374299999999</v>
      </c>
      <c r="G49" s="72">
        <f t="shared" si="0"/>
        <v>119.77542999999991</v>
      </c>
      <c r="H49" s="22">
        <f t="shared" si="1"/>
        <v>1.0659315987233728</v>
      </c>
      <c r="I49" s="59">
        <f>F49/F95</f>
        <v>1.4715672058825858E-2</v>
      </c>
      <c r="J49" s="60">
        <f>F49/F94</f>
        <v>2.8184774478920014E-2</v>
      </c>
    </row>
    <row r="50" spans="1:10" s="6" customFormat="1" ht="57" customHeight="1" x14ac:dyDescent="0.35">
      <c r="A50" s="37">
        <v>21000000</v>
      </c>
      <c r="B50" s="127" t="s">
        <v>41</v>
      </c>
      <c r="C50" s="39">
        <v>20200</v>
      </c>
      <c r="D50" s="57">
        <v>217.2</v>
      </c>
      <c r="E50" s="57">
        <v>203</v>
      </c>
      <c r="F50" s="124">
        <v>266.64059999999995</v>
      </c>
      <c r="G50" s="57">
        <f t="shared" si="0"/>
        <v>63.640599999999949</v>
      </c>
      <c r="H50" s="40">
        <f t="shared" si="1"/>
        <v>1.3135004926108371</v>
      </c>
      <c r="I50" s="67">
        <f>F50/F95</f>
        <v>2.0262961076767459E-3</v>
      </c>
      <c r="J50" s="68">
        <f>F50/F94</f>
        <v>3.8809439755168947E-3</v>
      </c>
    </row>
    <row r="51" spans="1:10" ht="180" customHeight="1" x14ac:dyDescent="0.35">
      <c r="A51" s="31">
        <v>21010000</v>
      </c>
      <c r="B51" s="32" t="s">
        <v>83</v>
      </c>
      <c r="C51" s="33">
        <v>20200</v>
      </c>
      <c r="D51" s="56">
        <v>20.2</v>
      </c>
      <c r="E51" s="56">
        <v>6</v>
      </c>
      <c r="F51" s="122">
        <v>8.8559999999999999</v>
      </c>
      <c r="G51" s="56">
        <f t="shared" si="0"/>
        <v>2.8559999999999999</v>
      </c>
      <c r="H51" s="34">
        <f>F51/E51</f>
        <v>1.476</v>
      </c>
      <c r="I51" s="65">
        <f>F51/F95</f>
        <v>6.7299872298461918E-5</v>
      </c>
      <c r="J51" s="66">
        <f>F51/F94</f>
        <v>1.2889874927965819E-4</v>
      </c>
    </row>
    <row r="52" spans="1:10" ht="108.75" customHeight="1" x14ac:dyDescent="0.35">
      <c r="A52" s="31">
        <v>21010300</v>
      </c>
      <c r="B52" s="32" t="s">
        <v>42</v>
      </c>
      <c r="C52" s="33">
        <v>20200</v>
      </c>
      <c r="D52" s="56">
        <v>20.2</v>
      </c>
      <c r="E52" s="56">
        <v>6</v>
      </c>
      <c r="F52" s="122">
        <v>8.8559999999999999</v>
      </c>
      <c r="G52" s="56">
        <f t="shared" si="0"/>
        <v>2.8559999999999999</v>
      </c>
      <c r="H52" s="34">
        <f t="shared" ref="H52:H57" si="3">F52/E52</f>
        <v>1.476</v>
      </c>
      <c r="I52" s="65">
        <f>F52/F95</f>
        <v>6.7299872298461918E-5</v>
      </c>
      <c r="J52" s="66">
        <f>F52/F94</f>
        <v>1.2889874927965819E-4</v>
      </c>
    </row>
    <row r="53" spans="1:10" ht="20.25" customHeight="1" x14ac:dyDescent="0.35">
      <c r="A53" s="31">
        <v>21080000</v>
      </c>
      <c r="B53" s="128" t="s">
        <v>43</v>
      </c>
      <c r="C53" s="33">
        <v>0</v>
      </c>
      <c r="D53" s="56">
        <v>197</v>
      </c>
      <c r="E53" s="56">
        <v>197</v>
      </c>
      <c r="F53" s="122">
        <v>257.78460000000001</v>
      </c>
      <c r="G53" s="56">
        <f t="shared" si="0"/>
        <v>60.784600000000012</v>
      </c>
      <c r="H53" s="34">
        <f t="shared" si="3"/>
        <v>1.308551269035533</v>
      </c>
      <c r="I53" s="65">
        <f>F53/F95</f>
        <v>1.9589962353782847E-3</v>
      </c>
      <c r="J53" s="66">
        <f>F53/F94</f>
        <v>3.7520452262372376E-3</v>
      </c>
    </row>
    <row r="54" spans="1:10" ht="138" customHeight="1" x14ac:dyDescent="0.35">
      <c r="A54" s="31">
        <v>21080900</v>
      </c>
      <c r="B54" s="32" t="s">
        <v>44</v>
      </c>
      <c r="C54" s="33">
        <v>0</v>
      </c>
      <c r="D54" s="56">
        <v>15</v>
      </c>
      <c r="E54" s="56">
        <v>15</v>
      </c>
      <c r="F54" s="122">
        <v>25.63</v>
      </c>
      <c r="G54" s="56">
        <f t="shared" si="0"/>
        <v>10.629999999999999</v>
      </c>
      <c r="H54" s="34">
        <f t="shared" si="3"/>
        <v>1.7086666666666666</v>
      </c>
      <c r="I54" s="65">
        <f>F54/F95</f>
        <v>1.9477142355573386E-4</v>
      </c>
      <c r="J54" s="66">
        <f>F54/F94</f>
        <v>3.7304369286784544E-4</v>
      </c>
    </row>
    <row r="55" spans="1:10" ht="21.75" customHeight="1" x14ac:dyDescent="0.35">
      <c r="A55" s="31">
        <v>21081100</v>
      </c>
      <c r="B55" s="32" t="s">
        <v>45</v>
      </c>
      <c r="C55" s="33">
        <v>0</v>
      </c>
      <c r="D55" s="56">
        <v>140</v>
      </c>
      <c r="E55" s="56">
        <v>140</v>
      </c>
      <c r="F55" s="122">
        <v>162.78491</v>
      </c>
      <c r="G55" s="56">
        <f t="shared" si="0"/>
        <v>22.784909999999996</v>
      </c>
      <c r="H55" s="34">
        <f t="shared" si="3"/>
        <v>1.1627493571428571</v>
      </c>
      <c r="I55" s="65">
        <f>F55/F95</f>
        <v>1.237060033323918E-3</v>
      </c>
      <c r="J55" s="66">
        <f>F55/F94</f>
        <v>2.3693282859758042E-3</v>
      </c>
    </row>
    <row r="56" spans="1:10" ht="110.25" customHeight="1" x14ac:dyDescent="0.35">
      <c r="A56" s="31">
        <v>21081500</v>
      </c>
      <c r="B56" s="32" t="s">
        <v>46</v>
      </c>
      <c r="C56" s="33">
        <v>0</v>
      </c>
      <c r="D56" s="56">
        <v>11</v>
      </c>
      <c r="E56" s="56">
        <v>11</v>
      </c>
      <c r="F56" s="122">
        <v>31</v>
      </c>
      <c r="G56" s="56">
        <f t="shared" si="0"/>
        <v>20</v>
      </c>
      <c r="H56" s="34">
        <f t="shared" si="3"/>
        <v>2.8181818181818183</v>
      </c>
      <c r="I56" s="65">
        <f>F56/F95</f>
        <v>2.3557995045757899E-4</v>
      </c>
      <c r="J56" s="66">
        <f>F56/F94</f>
        <v>4.5120384232942681E-4</v>
      </c>
    </row>
    <row r="57" spans="1:10" ht="39" customHeight="1" x14ac:dyDescent="0.35">
      <c r="A57" s="31">
        <v>21081700</v>
      </c>
      <c r="B57" s="41" t="s">
        <v>47</v>
      </c>
      <c r="C57" s="33">
        <v>0</v>
      </c>
      <c r="D57" s="56">
        <v>31</v>
      </c>
      <c r="E57" s="56">
        <v>31</v>
      </c>
      <c r="F57" s="122">
        <v>38.369690000000006</v>
      </c>
      <c r="G57" s="56">
        <f t="shared" si="0"/>
        <v>7.3696900000000056</v>
      </c>
      <c r="H57" s="34">
        <f t="shared" si="3"/>
        <v>1.2377319354838712</v>
      </c>
      <c r="I57" s="65">
        <f>F57/F95</f>
        <v>2.9158482804105375E-4</v>
      </c>
      <c r="J57" s="66">
        <f>F57/F94</f>
        <v>5.5846940506416084E-4</v>
      </c>
    </row>
    <row r="58" spans="1:10" s="6" customFormat="1" ht="81.75" customHeight="1" x14ac:dyDescent="0.35">
      <c r="A58" s="27">
        <v>22000000</v>
      </c>
      <c r="B58" s="28" t="s">
        <v>48</v>
      </c>
      <c r="C58" s="29">
        <v>2125650</v>
      </c>
      <c r="D58" s="55">
        <v>2139.25</v>
      </c>
      <c r="E58" s="55">
        <v>1533.5619999999999</v>
      </c>
      <c r="F58" s="121">
        <v>1589.55234</v>
      </c>
      <c r="G58" s="55">
        <f t="shared" si="0"/>
        <v>55.99034000000006</v>
      </c>
      <c r="H58" s="30">
        <f t="shared" si="1"/>
        <v>1.0365099943790992</v>
      </c>
      <c r="I58" s="63">
        <f>F58/F95</f>
        <v>1.207956972602996E-2</v>
      </c>
      <c r="J58" s="64">
        <f>F58/F94</f>
        <v>2.3135874948120368E-2</v>
      </c>
    </row>
    <row r="59" spans="1:10" ht="40.5" customHeight="1" x14ac:dyDescent="0.35">
      <c r="A59" s="31">
        <v>22010000</v>
      </c>
      <c r="B59" s="32" t="s">
        <v>49</v>
      </c>
      <c r="C59" s="33">
        <v>2015000</v>
      </c>
      <c r="D59" s="56">
        <v>2028.6</v>
      </c>
      <c r="E59" s="56">
        <v>1469.0170000000001</v>
      </c>
      <c r="F59" s="122">
        <v>1548.83565</v>
      </c>
      <c r="G59" s="56">
        <f t="shared" si="0"/>
        <v>79.818649999999934</v>
      </c>
      <c r="H59" s="34">
        <f t="shared" si="1"/>
        <v>1.0543347354046957</v>
      </c>
      <c r="I59" s="65">
        <f>F59/F95</f>
        <v>1.1770149215933296E-2</v>
      </c>
      <c r="J59" s="66">
        <f>F59/F94</f>
        <v>2.2543245045703073E-2</v>
      </c>
    </row>
    <row r="60" spans="1:10" ht="93" customHeight="1" x14ac:dyDescent="0.35">
      <c r="A60" s="31">
        <v>22010300</v>
      </c>
      <c r="B60" s="32" t="s">
        <v>50</v>
      </c>
      <c r="C60" s="33">
        <v>40000</v>
      </c>
      <c r="D60" s="56">
        <v>40</v>
      </c>
      <c r="E60" s="56">
        <v>23.332999999999998</v>
      </c>
      <c r="F60" s="122">
        <v>97.699100000000001</v>
      </c>
      <c r="G60" s="56">
        <f t="shared" si="0"/>
        <v>74.366100000000003</v>
      </c>
      <c r="H60" s="34">
        <f t="shared" si="1"/>
        <v>4.1871641023443198</v>
      </c>
      <c r="I60" s="65">
        <f>F60/F95</f>
        <v>7.4244997218548571E-4</v>
      </c>
      <c r="J60" s="66">
        <f>F60/F94</f>
        <v>1.4220067520040937E-3</v>
      </c>
    </row>
    <row r="61" spans="1:10" ht="24" customHeight="1" x14ac:dyDescent="0.35">
      <c r="A61" s="31">
        <v>22012500</v>
      </c>
      <c r="B61" s="32" t="s">
        <v>51</v>
      </c>
      <c r="C61" s="33">
        <v>455000</v>
      </c>
      <c r="D61" s="56">
        <v>455</v>
      </c>
      <c r="E61" s="56">
        <v>265.41699999999997</v>
      </c>
      <c r="F61" s="122">
        <v>257.29927999999995</v>
      </c>
      <c r="G61" s="56">
        <f t="shared" si="0"/>
        <v>-8.1177200000000198</v>
      </c>
      <c r="H61" s="34">
        <f t="shared" si="1"/>
        <v>0.96941522208449338</v>
      </c>
      <c r="I61" s="65">
        <f>F61/F95</f>
        <v>1.9553081172635723E-3</v>
      </c>
      <c r="J61" s="66">
        <f>F61/F94</f>
        <v>3.7449814117611296E-3</v>
      </c>
    </row>
    <row r="62" spans="1:10" ht="81" customHeight="1" x14ac:dyDescent="0.35">
      <c r="A62" s="31">
        <v>22012600</v>
      </c>
      <c r="B62" s="32" t="s">
        <v>52</v>
      </c>
      <c r="C62" s="33">
        <v>1520000</v>
      </c>
      <c r="D62" s="56">
        <v>1520</v>
      </c>
      <c r="E62" s="56">
        <v>1166.6669999999999</v>
      </c>
      <c r="F62" s="122">
        <v>1173.4072699999999</v>
      </c>
      <c r="G62" s="56">
        <f t="shared" si="0"/>
        <v>6.7402700000000095</v>
      </c>
      <c r="H62" s="34">
        <f t="shared" si="1"/>
        <v>1.0057773726350363</v>
      </c>
      <c r="I62" s="65">
        <f>F62/F95</f>
        <v>8.917136339779452E-3</v>
      </c>
      <c r="J62" s="66">
        <f>F62/F94</f>
        <v>1.7078898994880101E-2</v>
      </c>
    </row>
    <row r="63" spans="1:10" ht="191.25" customHeight="1" x14ac:dyDescent="0.35">
      <c r="A63" s="31">
        <v>22012900</v>
      </c>
      <c r="B63" s="32" t="s">
        <v>84</v>
      </c>
      <c r="C63" s="33">
        <v>0</v>
      </c>
      <c r="D63" s="56">
        <v>13.6</v>
      </c>
      <c r="E63" s="56">
        <v>13.6</v>
      </c>
      <c r="F63" s="122">
        <v>20.43</v>
      </c>
      <c r="G63" s="56">
        <f t="shared" si="0"/>
        <v>6.83</v>
      </c>
      <c r="H63" s="34">
        <f t="shared" si="1"/>
        <v>1.5022058823529412</v>
      </c>
      <c r="I63" s="65">
        <f>F63/F95</f>
        <v>1.5525478670478513E-4</v>
      </c>
      <c r="J63" s="66">
        <f>F63/F94</f>
        <v>2.9735788705774805E-4</v>
      </c>
    </row>
    <row r="64" spans="1:10" ht="78" customHeight="1" x14ac:dyDescent="0.35">
      <c r="A64" s="31">
        <v>22080000</v>
      </c>
      <c r="B64" s="32" t="s">
        <v>53</v>
      </c>
      <c r="C64" s="33">
        <v>28200</v>
      </c>
      <c r="D64" s="56">
        <v>28.2</v>
      </c>
      <c r="E64" s="56">
        <v>16.45</v>
      </c>
      <c r="F64" s="122">
        <v>3.0649999999999999</v>
      </c>
      <c r="G64" s="56">
        <f t="shared" si="0"/>
        <v>-13.385</v>
      </c>
      <c r="H64" s="34">
        <f t="shared" si="1"/>
        <v>0.18632218844984802</v>
      </c>
      <c r="I64" s="65">
        <f>F64/F95</f>
        <v>2.3292017682338053E-5</v>
      </c>
      <c r="J64" s="66">
        <f>F64/F94</f>
        <v>4.4610960539990098E-5</v>
      </c>
    </row>
    <row r="65" spans="1:12" ht="90" customHeight="1" x14ac:dyDescent="0.35">
      <c r="A65" s="31">
        <v>22080400</v>
      </c>
      <c r="B65" s="32" t="s">
        <v>54</v>
      </c>
      <c r="C65" s="33">
        <v>28200</v>
      </c>
      <c r="D65" s="56">
        <v>28.2</v>
      </c>
      <c r="E65" s="56">
        <v>16.45</v>
      </c>
      <c r="F65" s="122">
        <v>3.0649999999999999</v>
      </c>
      <c r="G65" s="56">
        <f t="shared" si="0"/>
        <v>-13.385</v>
      </c>
      <c r="H65" s="34">
        <f t="shared" si="1"/>
        <v>0.18632218844984802</v>
      </c>
      <c r="I65" s="65">
        <f>F65/F95</f>
        <v>2.3292017682338053E-5</v>
      </c>
      <c r="J65" s="66">
        <f>F65/F94</f>
        <v>4.4610960539990098E-5</v>
      </c>
    </row>
    <row r="66" spans="1:12" ht="33" customHeight="1" x14ac:dyDescent="0.35">
      <c r="A66" s="31">
        <v>22090000</v>
      </c>
      <c r="B66" s="32" t="s">
        <v>55</v>
      </c>
      <c r="C66" s="33">
        <v>82450</v>
      </c>
      <c r="D66" s="56">
        <v>82.45</v>
      </c>
      <c r="E66" s="56">
        <v>48.094999999999999</v>
      </c>
      <c r="F66" s="122">
        <v>37.651690000000002</v>
      </c>
      <c r="G66" s="56">
        <f t="shared" si="0"/>
        <v>-10.443309999999997</v>
      </c>
      <c r="H66" s="34">
        <f t="shared" si="1"/>
        <v>0.78286079634057604</v>
      </c>
      <c r="I66" s="65">
        <f>F66/F95</f>
        <v>2.8612849241432657E-4</v>
      </c>
      <c r="J66" s="66">
        <f>F66/F94</f>
        <v>5.4801894187730504E-4</v>
      </c>
    </row>
    <row r="67" spans="1:12" ht="109.5" customHeight="1" x14ac:dyDescent="0.35">
      <c r="A67" s="31">
        <v>22090100</v>
      </c>
      <c r="B67" s="32" t="s">
        <v>56</v>
      </c>
      <c r="C67" s="33">
        <v>77600</v>
      </c>
      <c r="D67" s="56">
        <v>77.599999999999994</v>
      </c>
      <c r="E67" s="56">
        <v>45.267000000000003</v>
      </c>
      <c r="F67" s="122">
        <v>34.607790000000001</v>
      </c>
      <c r="G67" s="56">
        <f t="shared" si="0"/>
        <v>-10.659210000000002</v>
      </c>
      <c r="H67" s="34">
        <f t="shared" si="1"/>
        <v>0.76452581350652793</v>
      </c>
      <c r="I67" s="65">
        <f>F67/F95</f>
        <v>2.6299682108536445E-4</v>
      </c>
      <c r="J67" s="66">
        <f>F67/F94</f>
        <v>5.0371509104935204E-4</v>
      </c>
    </row>
    <row r="68" spans="1:12" ht="30" hidden="1" customHeight="1" x14ac:dyDescent="0.35">
      <c r="A68" s="82">
        <v>22090200</v>
      </c>
      <c r="B68" s="52" t="s">
        <v>91</v>
      </c>
      <c r="C68" s="33"/>
      <c r="D68" s="56">
        <v>0</v>
      </c>
      <c r="E68" s="56">
        <v>0</v>
      </c>
      <c r="F68" s="122">
        <v>1.7000000000000001E-2</v>
      </c>
      <c r="G68" s="56">
        <f t="shared" ref="G68:G74" si="4">F68-E68</f>
        <v>1.7000000000000001E-2</v>
      </c>
      <c r="H68" s="34" t="e">
        <f t="shared" ref="H68" si="5">F68/E68</f>
        <v>#DIV/0!</v>
      </c>
      <c r="I68" s="65">
        <f>F68/F94</f>
        <v>2.4743436514839535E-7</v>
      </c>
      <c r="J68" s="66">
        <f>F68/F93</f>
        <v>2.2157545361057205E-5</v>
      </c>
    </row>
    <row r="69" spans="1:12" ht="87.75" customHeight="1" x14ac:dyDescent="0.35">
      <c r="A69" s="31">
        <v>22090400</v>
      </c>
      <c r="B69" s="32" t="s">
        <v>57</v>
      </c>
      <c r="C69" s="33">
        <v>4850</v>
      </c>
      <c r="D69" s="56">
        <v>4.8499999999999996</v>
      </c>
      <c r="E69" s="56">
        <v>2.8279999999999998</v>
      </c>
      <c r="F69" s="122">
        <v>3.0268999999999999</v>
      </c>
      <c r="G69" s="56">
        <f t="shared" si="4"/>
        <v>0.19890000000000008</v>
      </c>
      <c r="H69" s="34">
        <f t="shared" si="1"/>
        <v>1.0703323903818953</v>
      </c>
      <c r="I69" s="65">
        <f>F69/F95</f>
        <v>2.3002482323872446E-5</v>
      </c>
      <c r="J69" s="66">
        <f>F69/F94</f>
        <v>4.4056416462804577E-5</v>
      </c>
    </row>
    <row r="70" spans="1:12" s="6" customFormat="1" ht="27" customHeight="1" x14ac:dyDescent="0.35">
      <c r="A70" s="27">
        <v>24000000</v>
      </c>
      <c r="B70" s="28" t="s">
        <v>58</v>
      </c>
      <c r="C70" s="29">
        <v>0</v>
      </c>
      <c r="D70" s="55">
        <v>80.099999999999994</v>
      </c>
      <c r="E70" s="55">
        <v>80.099999999999994</v>
      </c>
      <c r="F70" s="121">
        <v>80.244489999999985</v>
      </c>
      <c r="G70" s="55">
        <f t="shared" si="4"/>
        <v>0.14448999999999046</v>
      </c>
      <c r="H70" s="30">
        <f t="shared" si="1"/>
        <v>1.0018038701622971</v>
      </c>
      <c r="I70" s="63">
        <f>F70/F95</f>
        <v>6.0980622511915125E-4</v>
      </c>
      <c r="J70" s="64">
        <f>F70/F94</f>
        <v>1.1679555552827504E-3</v>
      </c>
    </row>
    <row r="71" spans="1:12" ht="32.25" customHeight="1" x14ac:dyDescent="0.35">
      <c r="A71" s="31">
        <v>24060000</v>
      </c>
      <c r="B71" s="32" t="s">
        <v>43</v>
      </c>
      <c r="C71" s="33">
        <v>0</v>
      </c>
      <c r="D71" s="56">
        <v>80.099999999999994</v>
      </c>
      <c r="E71" s="56">
        <v>80.099999999999994</v>
      </c>
      <c r="F71" s="122">
        <v>80.244489999999985</v>
      </c>
      <c r="G71" s="56">
        <f t="shared" si="4"/>
        <v>0.14448999999999046</v>
      </c>
      <c r="H71" s="34">
        <f t="shared" si="1"/>
        <v>1.0018038701622971</v>
      </c>
      <c r="I71" s="65">
        <f>F71/F95</f>
        <v>6.0980622511915125E-4</v>
      </c>
      <c r="J71" s="66">
        <f>F71/F94</f>
        <v>1.1679555552827504E-3</v>
      </c>
    </row>
    <row r="72" spans="1:12" ht="35.25" customHeight="1" x14ac:dyDescent="0.35">
      <c r="A72" s="31">
        <v>24060300</v>
      </c>
      <c r="B72" s="32" t="s">
        <v>43</v>
      </c>
      <c r="C72" s="33">
        <v>0</v>
      </c>
      <c r="D72" s="56">
        <v>51.8</v>
      </c>
      <c r="E72" s="56">
        <v>51.8</v>
      </c>
      <c r="F72" s="122">
        <v>51.882839999999995</v>
      </c>
      <c r="G72" s="56">
        <f t="shared" si="4"/>
        <v>8.283999999999736E-2</v>
      </c>
      <c r="H72" s="34">
        <f t="shared" ref="H72:H77" si="6">F72/E72</f>
        <v>1.0015992277992278</v>
      </c>
      <c r="I72" s="65">
        <f>F72/F95</f>
        <v>3.9427602828382249E-4</v>
      </c>
      <c r="J72" s="66">
        <f>F72/F94</f>
        <v>7.5515279867622177E-4</v>
      </c>
    </row>
    <row r="73" spans="1:12" ht="198" customHeight="1" x14ac:dyDescent="0.35">
      <c r="A73" s="83">
        <v>24062200</v>
      </c>
      <c r="B73" s="70" t="s">
        <v>92</v>
      </c>
      <c r="C73" s="33"/>
      <c r="D73" s="56">
        <v>28.3</v>
      </c>
      <c r="E73" s="56">
        <v>28.3</v>
      </c>
      <c r="F73" s="122">
        <v>28.361650000000001</v>
      </c>
      <c r="G73" s="56">
        <f t="shared" ref="G73" si="7">F73-E73</f>
        <v>6.1650000000000205E-2</v>
      </c>
      <c r="H73" s="34">
        <f t="shared" si="6"/>
        <v>1.002178445229682</v>
      </c>
      <c r="I73" s="65">
        <f>F73/F94</f>
        <v>4.1280275660652866E-4</v>
      </c>
      <c r="J73" s="66">
        <f>G73/G94</f>
        <v>3.2606286657082653E-5</v>
      </c>
    </row>
    <row r="74" spans="1:12" s="1" customFormat="1" ht="34.5" customHeight="1" x14ac:dyDescent="0.3">
      <c r="A74" s="42">
        <v>30000000</v>
      </c>
      <c r="B74" s="43" t="s">
        <v>59</v>
      </c>
      <c r="C74" s="44">
        <v>0</v>
      </c>
      <c r="D74" s="58">
        <v>0</v>
      </c>
      <c r="E74" s="58">
        <v>0</v>
      </c>
      <c r="F74" s="129">
        <v>0.65</v>
      </c>
      <c r="G74" s="58">
        <f t="shared" si="4"/>
        <v>0.65</v>
      </c>
      <c r="H74" s="45" t="e">
        <f t="shared" si="6"/>
        <v>#DIV/0!</v>
      </c>
      <c r="I74" s="69">
        <f>F74/F95</f>
        <v>4.9395796063685923E-6</v>
      </c>
      <c r="J74" s="130">
        <f>F74/F94</f>
        <v>9.4607257262621756E-6</v>
      </c>
    </row>
    <row r="75" spans="1:12" s="3" customFormat="1" ht="58.5" customHeight="1" x14ac:dyDescent="0.35">
      <c r="A75" s="31">
        <v>31000000</v>
      </c>
      <c r="B75" s="46" t="s">
        <v>60</v>
      </c>
      <c r="C75" s="47">
        <v>0</v>
      </c>
      <c r="D75" s="56">
        <v>0</v>
      </c>
      <c r="E75" s="56">
        <v>0</v>
      </c>
      <c r="F75" s="122">
        <v>0.65</v>
      </c>
      <c r="G75" s="56">
        <f t="shared" si="0"/>
        <v>0.65</v>
      </c>
      <c r="H75" s="34" t="e">
        <f t="shared" si="6"/>
        <v>#DIV/0!</v>
      </c>
      <c r="I75" s="65">
        <f>F75/F95</f>
        <v>4.9395796063685923E-6</v>
      </c>
      <c r="J75" s="66">
        <f>F75/F94</f>
        <v>9.4607257262621756E-6</v>
      </c>
    </row>
    <row r="76" spans="1:12" ht="147.75" customHeight="1" x14ac:dyDescent="0.35">
      <c r="A76" s="31">
        <v>31010000</v>
      </c>
      <c r="B76" s="32" t="s">
        <v>61</v>
      </c>
      <c r="C76" s="33">
        <v>0</v>
      </c>
      <c r="D76" s="56">
        <v>0</v>
      </c>
      <c r="E76" s="56">
        <v>0</v>
      </c>
      <c r="F76" s="122">
        <v>0.65</v>
      </c>
      <c r="G76" s="56">
        <f t="shared" si="0"/>
        <v>0.65</v>
      </c>
      <c r="H76" s="34" t="e">
        <f t="shared" si="6"/>
        <v>#DIV/0!</v>
      </c>
      <c r="I76" s="65">
        <f>F76/F95</f>
        <v>4.9395796063685923E-6</v>
      </c>
      <c r="J76" s="66">
        <f>F76/F94</f>
        <v>9.4607257262621756E-6</v>
      </c>
    </row>
    <row r="77" spans="1:12" ht="153.75" customHeight="1" thickBot="1" x14ac:dyDescent="0.4">
      <c r="A77" s="31">
        <v>31010200</v>
      </c>
      <c r="B77" s="32" t="s">
        <v>62</v>
      </c>
      <c r="C77" s="33">
        <v>0</v>
      </c>
      <c r="D77" s="73">
        <v>0</v>
      </c>
      <c r="E77" s="73">
        <v>0</v>
      </c>
      <c r="F77" s="123">
        <v>0.65</v>
      </c>
      <c r="G77" s="56">
        <f t="shared" si="0"/>
        <v>0.65</v>
      </c>
      <c r="H77" s="34" t="e">
        <f t="shared" si="6"/>
        <v>#DIV/0!</v>
      </c>
      <c r="I77" s="34">
        <f>F77/F95</f>
        <v>4.9395796063685923E-6</v>
      </c>
      <c r="J77" s="66">
        <f>F77/F94</f>
        <v>9.4607257262621756E-6</v>
      </c>
    </row>
    <row r="78" spans="1:12" s="118" customFormat="1" ht="30.75" customHeight="1" thickBot="1" x14ac:dyDescent="0.45">
      <c r="A78" s="110">
        <v>40000000</v>
      </c>
      <c r="B78" s="109" t="s">
        <v>63</v>
      </c>
      <c r="C78" s="111">
        <v>98060898</v>
      </c>
      <c r="D78" s="119">
        <v>111458.55899999999</v>
      </c>
      <c r="E78" s="119">
        <v>63292.377</v>
      </c>
      <c r="F78" s="119">
        <v>62885.057000000001</v>
      </c>
      <c r="G78" s="112">
        <f t="shared" ref="G78:G95" si="8">F78-E78</f>
        <v>-407.31999999999971</v>
      </c>
      <c r="H78" s="113">
        <f t="shared" ref="H78:H95" si="9">F78/E78</f>
        <v>0.99356446985708879</v>
      </c>
      <c r="I78" s="114">
        <f>F78/F95</f>
        <v>0.47788576169619457</v>
      </c>
      <c r="J78" s="115"/>
      <c r="K78" s="116">
        <f>F78+[1]Лист1!$E$29</f>
        <v>63500.537000000004</v>
      </c>
      <c r="L78" s="117">
        <v>58674.873</v>
      </c>
    </row>
    <row r="79" spans="1:12" s="6" customFormat="1" ht="29.25" customHeight="1" x14ac:dyDescent="0.35">
      <c r="A79" s="37">
        <v>41000000</v>
      </c>
      <c r="B79" s="38" t="s">
        <v>64</v>
      </c>
      <c r="C79" s="39">
        <v>98060898</v>
      </c>
      <c r="D79" s="57">
        <v>111458.55899999999</v>
      </c>
      <c r="E79" s="57">
        <v>63292.377</v>
      </c>
      <c r="F79" s="124">
        <v>62885.057000000001</v>
      </c>
      <c r="G79" s="57">
        <f t="shared" si="8"/>
        <v>-407.31999999999971</v>
      </c>
      <c r="H79" s="40">
        <f t="shared" si="9"/>
        <v>0.99356446985708879</v>
      </c>
      <c r="I79" s="67">
        <f>F79/F95</f>
        <v>0.47788576169619457</v>
      </c>
      <c r="J79" s="48"/>
    </row>
    <row r="80" spans="1:12" ht="27" customHeight="1" x14ac:dyDescent="0.35">
      <c r="A80" s="31">
        <v>41020000</v>
      </c>
      <c r="B80" s="32" t="s">
        <v>65</v>
      </c>
      <c r="C80" s="33">
        <v>8919700</v>
      </c>
      <c r="D80" s="56">
        <v>8919.7000000000007</v>
      </c>
      <c r="E80" s="56">
        <v>5203.1000000000004</v>
      </c>
      <c r="F80" s="122">
        <v>5203.1000000000004</v>
      </c>
      <c r="G80" s="56">
        <f t="shared" si="8"/>
        <v>0</v>
      </c>
      <c r="H80" s="34">
        <f t="shared" si="9"/>
        <v>1</v>
      </c>
      <c r="I80" s="65">
        <f>F80/F95</f>
        <v>3.9540194845994497E-2</v>
      </c>
      <c r="J80" s="49"/>
    </row>
    <row r="81" spans="1:13" ht="24.75" customHeight="1" x14ac:dyDescent="0.35">
      <c r="A81" s="31">
        <v>41020100</v>
      </c>
      <c r="B81" s="32" t="s">
        <v>66</v>
      </c>
      <c r="C81" s="33">
        <v>8919700</v>
      </c>
      <c r="D81" s="56">
        <v>8919.7000000000007</v>
      </c>
      <c r="E81" s="56">
        <v>5203.1000000000004</v>
      </c>
      <c r="F81" s="122">
        <v>5203.1000000000004</v>
      </c>
      <c r="G81" s="56">
        <f t="shared" si="8"/>
        <v>0</v>
      </c>
      <c r="H81" s="34">
        <f t="shared" si="9"/>
        <v>1</v>
      </c>
      <c r="I81" s="65">
        <f>F81/F95</f>
        <v>3.9540194845994497E-2</v>
      </c>
      <c r="J81" s="49"/>
    </row>
    <row r="82" spans="1:13" ht="70.5" customHeight="1" x14ac:dyDescent="0.35">
      <c r="A82" s="31">
        <v>41030000</v>
      </c>
      <c r="B82" s="32" t="s">
        <v>67</v>
      </c>
      <c r="C82" s="33">
        <v>82904200</v>
      </c>
      <c r="D82" s="56">
        <v>94580.491999999998</v>
      </c>
      <c r="E82" s="56">
        <v>53644.2</v>
      </c>
      <c r="F82" s="122">
        <v>53644.2</v>
      </c>
      <c r="G82" s="56">
        <f t="shared" si="8"/>
        <v>0</v>
      </c>
      <c r="H82" s="34">
        <f t="shared" si="9"/>
        <v>1</v>
      </c>
      <c r="I82" s="65">
        <f>F82/F95</f>
        <v>0.4076612251076277</v>
      </c>
      <c r="J82" s="49"/>
    </row>
    <row r="83" spans="1:13" ht="71.25" customHeight="1" x14ac:dyDescent="0.35">
      <c r="A83" s="31">
        <v>41033900</v>
      </c>
      <c r="B83" s="32" t="s">
        <v>68</v>
      </c>
      <c r="C83" s="33">
        <v>82904200</v>
      </c>
      <c r="D83" s="56">
        <v>82904.2</v>
      </c>
      <c r="E83" s="56">
        <v>50832.2</v>
      </c>
      <c r="F83" s="122">
        <v>50832.2</v>
      </c>
      <c r="G83" s="56">
        <f t="shared" si="8"/>
        <v>0</v>
      </c>
      <c r="H83" s="34">
        <f t="shared" si="9"/>
        <v>1</v>
      </c>
      <c r="I83" s="65">
        <f>F83/F95</f>
        <v>0.38629184379515313</v>
      </c>
      <c r="J83" s="49"/>
    </row>
    <row r="84" spans="1:13" ht="109.5" customHeight="1" x14ac:dyDescent="0.35">
      <c r="A84" s="83">
        <v>41034500</v>
      </c>
      <c r="B84" s="70" t="s">
        <v>93</v>
      </c>
      <c r="C84" s="33"/>
      <c r="D84" s="56">
        <v>4000</v>
      </c>
      <c r="E84" s="56">
        <v>2812</v>
      </c>
      <c r="F84" s="122">
        <v>2812</v>
      </c>
      <c r="G84" s="56">
        <f t="shared" ref="G84" si="10">F84-E84</f>
        <v>0</v>
      </c>
      <c r="H84" s="34">
        <f t="shared" ref="H84" si="11">F84/E84</f>
        <v>1</v>
      </c>
      <c r="I84" s="65">
        <f>F84/F95</f>
        <v>2.1369381312474584E-2</v>
      </c>
      <c r="J84" s="49"/>
    </row>
    <row r="85" spans="1:13" ht="84.75" customHeight="1" x14ac:dyDescent="0.35">
      <c r="A85" s="89">
        <v>41035200</v>
      </c>
      <c r="B85" s="41" t="s">
        <v>100</v>
      </c>
      <c r="C85" s="33"/>
      <c r="D85" s="56">
        <v>7676.2920000000004</v>
      </c>
      <c r="E85" s="56">
        <v>0</v>
      </c>
      <c r="F85" s="122">
        <v>0</v>
      </c>
      <c r="G85" s="56">
        <f t="shared" ref="G85" si="12">F85-E85</f>
        <v>0</v>
      </c>
      <c r="H85" s="34" t="e">
        <f t="shared" ref="H85" si="13">F85/E85</f>
        <v>#DIV/0!</v>
      </c>
      <c r="I85" s="65">
        <f>F85/F96</f>
        <v>0</v>
      </c>
      <c r="J85" s="49"/>
    </row>
    <row r="86" spans="1:13" ht="60" customHeight="1" x14ac:dyDescent="0.35">
      <c r="A86" s="31">
        <v>41040000</v>
      </c>
      <c r="B86" s="41" t="s">
        <v>69</v>
      </c>
      <c r="C86" s="33">
        <v>4255074</v>
      </c>
      <c r="D86" s="56">
        <v>4255.0739999999996</v>
      </c>
      <c r="E86" s="56">
        <v>2482.13</v>
      </c>
      <c r="F86" s="122">
        <v>2482.13</v>
      </c>
      <c r="G86" s="56">
        <f t="shared" si="8"/>
        <v>0</v>
      </c>
      <c r="H86" s="34">
        <f t="shared" si="9"/>
        <v>1</v>
      </c>
      <c r="I86" s="65">
        <f>F86/F95</f>
        <v>1.8862582659008729E-2</v>
      </c>
      <c r="J86" s="49"/>
    </row>
    <row r="87" spans="1:13" ht="130.5" customHeight="1" x14ac:dyDescent="0.35">
      <c r="A87" s="31">
        <v>41040200</v>
      </c>
      <c r="B87" s="41" t="s">
        <v>70</v>
      </c>
      <c r="C87" s="33">
        <v>4255074</v>
      </c>
      <c r="D87" s="56">
        <v>4255.0739999999996</v>
      </c>
      <c r="E87" s="56">
        <v>2482.13</v>
      </c>
      <c r="F87" s="122">
        <v>2482.13</v>
      </c>
      <c r="G87" s="56">
        <f t="shared" si="8"/>
        <v>0</v>
      </c>
      <c r="H87" s="34">
        <f t="shared" si="9"/>
        <v>1</v>
      </c>
      <c r="I87" s="65">
        <f>F87/F95</f>
        <v>1.8862582659008729E-2</v>
      </c>
      <c r="J87" s="49"/>
    </row>
    <row r="88" spans="1:13" ht="66.75" customHeight="1" x14ac:dyDescent="0.35">
      <c r="A88" s="31">
        <v>41050000</v>
      </c>
      <c r="B88" s="41" t="s">
        <v>71</v>
      </c>
      <c r="C88" s="33">
        <v>1981924</v>
      </c>
      <c r="D88" s="56">
        <v>3703.2930000000001</v>
      </c>
      <c r="E88" s="56">
        <v>1962.9469999999999</v>
      </c>
      <c r="F88" s="122">
        <v>1555.627</v>
      </c>
      <c r="G88" s="56">
        <f t="shared" si="8"/>
        <v>-407.31999999999994</v>
      </c>
      <c r="H88" s="34">
        <f t="shared" si="9"/>
        <v>0.79249567104970231</v>
      </c>
      <c r="I88" s="65">
        <f>F88/F95</f>
        <v>1.1821759083563621E-2</v>
      </c>
      <c r="J88" s="49"/>
    </row>
    <row r="89" spans="1:13" ht="84.75" customHeight="1" x14ac:dyDescent="0.35">
      <c r="A89" s="31">
        <v>41051000</v>
      </c>
      <c r="B89" s="41" t="s">
        <v>72</v>
      </c>
      <c r="C89" s="33">
        <v>1188200</v>
      </c>
      <c r="D89" s="56">
        <v>1188.2</v>
      </c>
      <c r="E89" s="56">
        <v>692.68</v>
      </c>
      <c r="F89" s="122">
        <v>692.68</v>
      </c>
      <c r="G89" s="56">
        <f t="shared" si="8"/>
        <v>0</v>
      </c>
      <c r="H89" s="34">
        <f t="shared" si="9"/>
        <v>1</v>
      </c>
      <c r="I89" s="65">
        <f>F89/F95</f>
        <v>5.263920002675994E-3</v>
      </c>
      <c r="J89" s="49"/>
    </row>
    <row r="90" spans="1:13" ht="96.75" customHeight="1" x14ac:dyDescent="0.35">
      <c r="A90" s="31">
        <v>41051200</v>
      </c>
      <c r="B90" s="41" t="s">
        <v>73</v>
      </c>
      <c r="C90" s="33">
        <v>137224</v>
      </c>
      <c r="D90" s="56">
        <v>137.22399999999999</v>
      </c>
      <c r="E90" s="56">
        <v>67.007999999999996</v>
      </c>
      <c r="F90" s="122">
        <v>67.007999999999996</v>
      </c>
      <c r="G90" s="56">
        <f t="shared" si="8"/>
        <v>0</v>
      </c>
      <c r="H90" s="34">
        <f t="shared" si="9"/>
        <v>1</v>
      </c>
      <c r="I90" s="65">
        <f>F90/F95</f>
        <v>5.0921746194391786E-4</v>
      </c>
      <c r="J90" s="49"/>
      <c r="M90" s="71"/>
    </row>
    <row r="91" spans="1:13" ht="157.5" customHeight="1" x14ac:dyDescent="0.35">
      <c r="A91" s="89">
        <v>41051400</v>
      </c>
      <c r="B91" s="41" t="s">
        <v>101</v>
      </c>
      <c r="C91" s="33"/>
      <c r="D91" s="56">
        <v>1360.463</v>
      </c>
      <c r="E91" s="56">
        <v>407.32</v>
      </c>
      <c r="F91" s="122">
        <v>0</v>
      </c>
      <c r="G91" s="56">
        <f t="shared" ref="G91" si="14">F91-E91</f>
        <v>-407.32</v>
      </c>
      <c r="H91" s="34">
        <f t="shared" ref="H91" si="15">F91/E91</f>
        <v>0</v>
      </c>
      <c r="I91" s="65">
        <f>F91/F96</f>
        <v>0</v>
      </c>
      <c r="J91" s="49"/>
      <c r="M91" s="71"/>
    </row>
    <row r="92" spans="1:13" ht="117.75" customHeight="1" x14ac:dyDescent="0.35">
      <c r="A92" s="84">
        <v>41051700</v>
      </c>
      <c r="B92" s="51" t="s">
        <v>90</v>
      </c>
      <c r="C92" s="33"/>
      <c r="D92" s="56">
        <v>28.706</v>
      </c>
      <c r="E92" s="56">
        <v>28.706</v>
      </c>
      <c r="F92" s="122">
        <v>28.706</v>
      </c>
      <c r="G92" s="56">
        <f t="shared" ref="G92" si="16">F92-E92</f>
        <v>0</v>
      </c>
      <c r="H92" s="34">
        <f t="shared" ref="H92" si="17">F92/E92</f>
        <v>1</v>
      </c>
      <c r="I92" s="65">
        <f>F92/F94</f>
        <v>4.1781475799704921E-4</v>
      </c>
      <c r="J92" s="49"/>
    </row>
    <row r="93" spans="1:13" ht="130.5" customHeight="1" x14ac:dyDescent="0.35">
      <c r="A93" s="31">
        <v>41055000</v>
      </c>
      <c r="B93" s="32" t="s">
        <v>74</v>
      </c>
      <c r="C93" s="33">
        <v>656500</v>
      </c>
      <c r="D93" s="56">
        <v>988.7</v>
      </c>
      <c r="E93" s="56">
        <v>767.23299999999995</v>
      </c>
      <c r="F93" s="122">
        <v>767.23299999999995</v>
      </c>
      <c r="G93" s="56">
        <f t="shared" si="8"/>
        <v>0</v>
      </c>
      <c r="H93" s="34">
        <f t="shared" si="9"/>
        <v>1</v>
      </c>
      <c r="I93" s="65">
        <f>F93/F95</f>
        <v>5.8304745848199906E-3</v>
      </c>
      <c r="J93" s="49"/>
    </row>
    <row r="94" spans="1:13" s="101" customFormat="1" ht="22.5" x14ac:dyDescent="0.3">
      <c r="A94" s="132" t="s">
        <v>88</v>
      </c>
      <c r="B94" s="133"/>
      <c r="C94" s="90">
        <v>115735850</v>
      </c>
      <c r="D94" s="91">
        <v>122285.85</v>
      </c>
      <c r="E94" s="91">
        <v>66814.349000000002</v>
      </c>
      <c r="F94" s="91">
        <v>68705.088679999986</v>
      </c>
      <c r="G94" s="91">
        <f t="shared" si="8"/>
        <v>1890.7396799999842</v>
      </c>
      <c r="H94" s="92">
        <f t="shared" si="9"/>
        <v>1.0282984075770907</v>
      </c>
      <c r="I94" s="93"/>
      <c r="J94" s="94">
        <f>J7+J49+J74</f>
        <v>1</v>
      </c>
    </row>
    <row r="95" spans="1:13" s="101" customFormat="1" ht="23.25" thickBot="1" x14ac:dyDescent="0.35">
      <c r="A95" s="134" t="s">
        <v>89</v>
      </c>
      <c r="B95" s="135"/>
      <c r="C95" s="95">
        <v>213796748</v>
      </c>
      <c r="D95" s="91">
        <v>233744.40900000001</v>
      </c>
      <c r="E95" s="91">
        <v>130106.726</v>
      </c>
      <c r="F95" s="91">
        <v>131590.14567999999</v>
      </c>
      <c r="G95" s="96">
        <f t="shared" si="8"/>
        <v>1483.4196799999918</v>
      </c>
      <c r="H95" s="97">
        <f t="shared" si="9"/>
        <v>1.0114015602852076</v>
      </c>
      <c r="I95" s="98">
        <f>I7+I49+I74+I78</f>
        <v>1</v>
      </c>
      <c r="J95" s="99"/>
    </row>
    <row r="96" spans="1:13" ht="23.25" x14ac:dyDescent="0.35">
      <c r="B96" s="88" t="s">
        <v>99</v>
      </c>
      <c r="D96" s="85"/>
      <c r="E96" s="85"/>
      <c r="F96" s="107">
        <f>F95+[1]Лист1!$E$34</f>
        <v>134011.28037999998</v>
      </c>
      <c r="G96" s="5"/>
      <c r="H96" s="4"/>
    </row>
    <row r="97" spans="4:8" x14ac:dyDescent="0.2">
      <c r="F97" s="108">
        <v>118442.62141000001</v>
      </c>
    </row>
    <row r="104" spans="4:8" x14ac:dyDescent="0.2">
      <c r="H104" s="100"/>
    </row>
    <row r="107" spans="4:8" x14ac:dyDescent="0.2">
      <c r="D107" s="11"/>
    </row>
  </sheetData>
  <mergeCells count="3">
    <mergeCell ref="A94:B94"/>
    <mergeCell ref="A95:B95"/>
    <mergeCell ref="B2:J2"/>
  </mergeCells>
  <pageMargins left="0.19685039370078741" right="0.19685039370078741" top="0.39370078740157483" bottom="0.39370078740157483" header="0" footer="0"/>
  <pageSetup paperSize="9" scale="50" fitToHeight="4" orientation="portrait" r:id="rId1"/>
  <rowBreaks count="3" manualBreakCount="3">
    <brk id="25" max="9" man="1"/>
    <brk id="51" max="9" man="1"/>
    <brk id="6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rfu2205</dc:creator>
  <cp:lastModifiedBy>rfu2205</cp:lastModifiedBy>
  <cp:lastPrinted>2021-08-04T08:03:13Z</cp:lastPrinted>
  <dcterms:created xsi:type="dcterms:W3CDTF">2021-03-02T12:14:52Z</dcterms:created>
  <dcterms:modified xsi:type="dcterms:W3CDTF">2021-08-04T08:33:51Z</dcterms:modified>
</cp:coreProperties>
</file>