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6605" windowHeight="8970"/>
  </bookViews>
  <sheets>
    <sheet name="Лист1" sheetId="1" r:id="rId1"/>
  </sheets>
  <definedNames>
    <definedName name="_xlnm.Print_Titles" localSheetId="0">Лист1!$A:$B</definedName>
    <definedName name="_xlnm.Print_Area" localSheetId="0">Лист1!$A$1:$H$36</definedName>
  </definedNames>
  <calcPr calcId="144525"/>
</workbook>
</file>

<file path=xl/calcChain.xml><?xml version="1.0" encoding="utf-8"?>
<calcChain xmlns="http://schemas.openxmlformats.org/spreadsheetml/2006/main">
  <c r="H28" i="1" l="1"/>
  <c r="H26" i="1"/>
  <c r="G36" i="1"/>
  <c r="G35" i="1"/>
  <c r="G34" i="1"/>
  <c r="G31" i="1"/>
  <c r="G32" i="1"/>
  <c r="G33" i="1"/>
  <c r="G30" i="1"/>
  <c r="G29" i="1"/>
  <c r="G20" i="1"/>
  <c r="G21" i="1"/>
  <c r="G22" i="1"/>
  <c r="G23" i="1"/>
  <c r="G24" i="1"/>
  <c r="G19" i="1"/>
  <c r="G18" i="1"/>
  <c r="G14" i="1"/>
  <c r="G12" i="1"/>
  <c r="G13" i="1"/>
  <c r="G11" i="1"/>
  <c r="G10" i="1"/>
  <c r="G9" i="1"/>
  <c r="H35" i="1" l="1"/>
  <c r="H34" i="1"/>
  <c r="H33" i="1"/>
  <c r="H32" i="1"/>
  <c r="H31" i="1"/>
  <c r="H30" i="1"/>
  <c r="H29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H36" i="1" l="1"/>
  <c r="H16" i="1"/>
  <c r="F36" i="1" l="1"/>
  <c r="F35" i="1"/>
  <c r="F34" i="1"/>
  <c r="F33" i="1"/>
  <c r="F32" i="1"/>
  <c r="F31" i="1"/>
  <c r="F30" i="1"/>
  <c r="F29" i="1"/>
  <c r="G17" i="1" l="1"/>
  <c r="F17" i="1"/>
  <c r="G16" i="1"/>
  <c r="F16" i="1"/>
  <c r="G15" i="1"/>
  <c r="F15" i="1"/>
  <c r="G28" i="1" l="1"/>
  <c r="F28" i="1"/>
  <c r="G27" i="1"/>
  <c r="F27" i="1"/>
  <c r="G26" i="1"/>
  <c r="F26" i="1"/>
  <c r="G25" i="1"/>
  <c r="F25" i="1"/>
  <c r="F24" i="1"/>
  <c r="F23" i="1"/>
  <c r="F22" i="1"/>
  <c r="F21" i="1"/>
  <c r="F20" i="1"/>
  <c r="F19" i="1"/>
  <c r="F18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<sst xmlns="http://schemas.openxmlformats.org/spreadsheetml/2006/main" count="42" uniqueCount="42">
  <si>
    <t>Податкові надходження 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</si>
  <si>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</si>
  <si>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</si>
  <si>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</si>
  <si>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</si>
  <si>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</si>
  <si>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</si>
  <si>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</si>
  <si>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</si>
  <si>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</si>
  <si>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</si>
  <si>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</si>
  <si>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</si>
  <si>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</si>
  <si>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</si>
  <si>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</si>
  <si>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План на відповідний період</t>
  </si>
  <si>
    <t>Фактично  надійшло</t>
  </si>
  <si>
    <t>Відсоток виконання, (%),            (к.3/ к.2)</t>
  </si>
  <si>
    <t>Питома вага,         (%)</t>
  </si>
  <si>
    <t>А</t>
  </si>
  <si>
    <t>В</t>
  </si>
  <si>
    <t>Всього без урахування трансфертів</t>
  </si>
  <si>
    <t xml:space="preserve">Всього 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</si>
  <si>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 інших об'єктів нерухомого майна, що перебувають у приватній власності фізичних або юридичних осіб</t>
  </si>
  <si>
    <t>ККД</t>
  </si>
  <si>
    <t xml:space="preserve">Доходи </t>
  </si>
  <si>
    <t xml:space="preserve">Аналіз виконаня плану  по доходах спеціального фонду бюджету Теофіпольської селищної територіальної громади </t>
  </si>
  <si>
    <t>тис.грн</t>
  </si>
  <si>
    <t>Додаток 2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</si>
  <si>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</si>
  <si>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</si>
  <si>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</si>
  <si>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</si>
  <si>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Затверджен-ний річний план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</si>
  <si>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</si>
  <si>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</si>
  <si>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</si>
  <si>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</si>
  <si>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</si>
  <si>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Відхилення,
(+/-), 
(к.3 - к.2)</t>
  </si>
  <si>
    <t>за січень - вересень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</si>
</sst>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6" formatCode="0.0%"/>
    <numFmt numFmtId="167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3" fillId="0" borderId="0" xfId="0" applyFont="1"/>
    <xf numFmtId="164" fontId="1" fillId="0" borderId="0" xfId="0" applyNumberFormat="1" applyFont="1" applyBorder="1"/>
    <xf numFmtId="164" fontId="3" fillId="0" borderId="0" xfId="0" applyNumberFormat="1" applyFont="1" applyBorder="1"/>
    <xf numFmtId="164" fontId="1" fillId="2" borderId="0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/>
    <xf numFmtId="0" fontId="6" fillId="0" borderId="1" xfId="0" applyFont="1" applyBorder="1" applyAlignment="1">
      <alignment horizontal="left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6" fontId="9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166" fontId="6" fillId="0" borderId="1" xfId="1" applyNumberFormat="1" applyFont="1" applyBorder="1" applyAlignment="1">
      <alignment horizontal="center" vertical="center"/>
    </xf>
    <xf numFmtId="166" fontId="0" fillId="0" borderId="0" xfId="1" applyNumberFormat="1" applyFont="1"/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6" fontId="5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6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66" fontId="5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topLeftCell="A31" zoomScale="60" zoomScaleNormal="100" workbookViewId="0">
      <selection activeCell="G43" sqref="G43"/>
    </sheetView>
  </sheetViews>
  <sheetFormatPr defaultRowHeight="15" x14ac:dyDescent="0.25"/>
  <cols>
    <col min="1" max="1" width="20.5703125" customWidth="1"/>
    <col min="2" max="2" width="52.42578125" customWidth="1"/>
    <col min="3" max="3" width="21" customWidth="1"/>
    <col min="4" max="4" width="19.7109375" customWidth="1"/>
    <col min="5" max="5" width="19" style="22" customWidth="1"/>
    <col min="6" max="6" width="21.7109375" customWidth="1"/>
    <col min="7" max="7" width="18.28515625" customWidth="1"/>
    <col min="8" max="8" width="17.28515625" customWidth="1"/>
  </cols>
  <sheetData>
    <row r="1" spans="1:9" ht="20.25" x14ac:dyDescent="0.3">
      <c r="G1" s="42" t="s">
        <v>29</v>
      </c>
      <c r="H1" s="42"/>
    </row>
    <row r="2" spans="1:9" x14ac:dyDescent="0.25">
      <c r="A2" s="2"/>
      <c r="B2" s="2"/>
      <c r="C2" s="2"/>
      <c r="D2" s="2"/>
      <c r="E2" s="23"/>
      <c r="F2" s="2"/>
      <c r="G2" s="2"/>
      <c r="H2" s="3"/>
      <c r="I2" s="2"/>
    </row>
    <row r="3" spans="1:9" ht="54" customHeight="1" x14ac:dyDescent="0.35">
      <c r="A3" s="11"/>
      <c r="B3" s="43" t="s">
        <v>27</v>
      </c>
      <c r="C3" s="43"/>
      <c r="D3" s="43"/>
      <c r="E3" s="43"/>
      <c r="F3" s="43"/>
      <c r="G3" s="43"/>
      <c r="H3" s="11"/>
      <c r="I3" s="10"/>
    </row>
    <row r="4" spans="1:9" ht="23.25" customHeight="1" x14ac:dyDescent="0.3">
      <c r="A4" s="2"/>
      <c r="B4" s="43" t="s">
        <v>41</v>
      </c>
      <c r="C4" s="43"/>
      <c r="D4" s="43"/>
      <c r="E4" s="43"/>
      <c r="F4" s="43"/>
      <c r="G4" s="43"/>
      <c r="H4" s="3"/>
      <c r="I4" s="2"/>
    </row>
    <row r="5" spans="1:9" ht="7.15" customHeight="1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ht="21.75" customHeight="1" x14ac:dyDescent="0.3">
      <c r="D6" s="45"/>
      <c r="E6" s="45"/>
      <c r="F6" s="45"/>
      <c r="H6" s="18" t="s">
        <v>28</v>
      </c>
    </row>
    <row r="7" spans="1:9" ht="85.5" customHeight="1" x14ac:dyDescent="0.25">
      <c r="A7" s="27" t="s">
        <v>25</v>
      </c>
      <c r="B7" s="27" t="s">
        <v>26</v>
      </c>
      <c r="C7" s="28" t="s">
        <v>34</v>
      </c>
      <c r="D7" s="28" t="s">
        <v>16</v>
      </c>
      <c r="E7" s="29" t="s">
        <v>17</v>
      </c>
      <c r="F7" s="28" t="s">
        <v>40</v>
      </c>
      <c r="G7" s="28" t="s">
        <v>18</v>
      </c>
      <c r="H7" s="28" t="s">
        <v>19</v>
      </c>
      <c r="I7" s="4"/>
    </row>
    <row r="8" spans="1:9" ht="15.75" customHeight="1" x14ac:dyDescent="0.3">
      <c r="A8" s="30" t="s">
        <v>20</v>
      </c>
      <c r="B8" s="30" t="s">
        <v>21</v>
      </c>
      <c r="C8" s="28">
        <v>1</v>
      </c>
      <c r="D8" s="28">
        <v>2</v>
      </c>
      <c r="E8" s="29">
        <v>3</v>
      </c>
      <c r="F8" s="28">
        <v>4</v>
      </c>
      <c r="G8" s="28">
        <v>5</v>
      </c>
      <c r="H8" s="28">
        <v>6</v>
      </c>
      <c r="I8" s="4"/>
    </row>
    <row r="9" spans="1:9" ht="20.25" x14ac:dyDescent="0.3">
      <c r="A9" s="27">
        <v>10000000</v>
      </c>
      <c r="B9" s="31" t="s">
        <v>0</v>
      </c>
      <c r="C9" s="46">
        <v>183.5</v>
      </c>
      <c r="D9" s="46">
        <v>137.625</v>
      </c>
      <c r="E9" s="47">
        <v>170.25445000000002</v>
      </c>
      <c r="F9" s="46">
        <f t="shared" ref="F9:F36" si="0">E9-D9</f>
        <v>32.62945000000002</v>
      </c>
      <c r="G9" s="32">
        <f t="shared" ref="G9:G14" si="1">IF(D9=0,0,E9/D9)</f>
        <v>1.2370895549500456</v>
      </c>
      <c r="H9" s="32">
        <f>E9/E36</f>
        <v>2.3457286843112577E-2</v>
      </c>
      <c r="I9" s="7"/>
    </row>
    <row r="10" spans="1:9" s="6" customFormat="1" ht="20.25" x14ac:dyDescent="0.3">
      <c r="A10" s="33">
        <v>19010000</v>
      </c>
      <c r="B10" s="34" t="s">
        <v>1</v>
      </c>
      <c r="C10" s="48">
        <v>183.5</v>
      </c>
      <c r="D10" s="48">
        <v>137.625</v>
      </c>
      <c r="E10" s="49">
        <v>170.25445000000002</v>
      </c>
      <c r="F10" s="48">
        <f t="shared" si="0"/>
        <v>32.62945000000002</v>
      </c>
      <c r="G10" s="35">
        <f t="shared" si="1"/>
        <v>1.2370895549500456</v>
      </c>
      <c r="H10" s="24">
        <f>E10/E36</f>
        <v>2.3457286843112577E-2</v>
      </c>
      <c r="I10" s="8"/>
    </row>
    <row r="11" spans="1:9" ht="152.25" customHeight="1" x14ac:dyDescent="0.25">
      <c r="A11" s="36">
        <v>19010100</v>
      </c>
      <c r="B11" s="26" t="s">
        <v>2</v>
      </c>
      <c r="C11" s="50">
        <v>115</v>
      </c>
      <c r="D11" s="50">
        <v>86.25</v>
      </c>
      <c r="E11" s="51">
        <v>115.97287</v>
      </c>
      <c r="F11" s="50">
        <f t="shared" si="0"/>
        <v>29.72287</v>
      </c>
      <c r="G11" s="35">
        <f t="shared" si="1"/>
        <v>1.3446129855072464</v>
      </c>
      <c r="H11" s="24">
        <f>E11/E36</f>
        <v>1.5978489123832037E-2</v>
      </c>
      <c r="I11" s="5"/>
    </row>
    <row r="12" spans="1:9" ht="40.15" customHeight="1" x14ac:dyDescent="0.25">
      <c r="A12" s="36">
        <v>19010200</v>
      </c>
      <c r="B12" s="26" t="s">
        <v>3</v>
      </c>
      <c r="C12" s="50">
        <v>58</v>
      </c>
      <c r="D12" s="50">
        <v>43.5</v>
      </c>
      <c r="E12" s="51">
        <v>37.155329999999999</v>
      </c>
      <c r="F12" s="50">
        <f t="shared" si="0"/>
        <v>-6.3446700000000007</v>
      </c>
      <c r="G12" s="35">
        <f t="shared" si="1"/>
        <v>0.85414551724137933</v>
      </c>
      <c r="H12" s="24">
        <f>E12/E36</f>
        <v>5.1191803418971192E-3</v>
      </c>
      <c r="I12" s="5"/>
    </row>
    <row r="13" spans="1:9" ht="84.6" customHeight="1" x14ac:dyDescent="0.25">
      <c r="A13" s="36">
        <v>19010300</v>
      </c>
      <c r="B13" s="13" t="s">
        <v>4</v>
      </c>
      <c r="C13" s="50">
        <v>10.5</v>
      </c>
      <c r="D13" s="50">
        <v>7.875</v>
      </c>
      <c r="E13" s="51">
        <v>17.126249999999999</v>
      </c>
      <c r="F13" s="50">
        <f t="shared" si="0"/>
        <v>9.2512499999999989</v>
      </c>
      <c r="G13" s="35">
        <f t="shared" si="1"/>
        <v>2.1747619047619047</v>
      </c>
      <c r="H13" s="24">
        <f>E13/E36</f>
        <v>2.3596173773834206E-3</v>
      </c>
      <c r="I13" s="5"/>
    </row>
    <row r="14" spans="1:9" s="1" customFormat="1" ht="20.25" x14ac:dyDescent="0.3">
      <c r="A14" s="27">
        <v>20000000</v>
      </c>
      <c r="B14" s="37" t="s">
        <v>5</v>
      </c>
      <c r="C14" s="46">
        <v>4200.6350000000002</v>
      </c>
      <c r="D14" s="46">
        <v>3150.4762500000002</v>
      </c>
      <c r="E14" s="47">
        <v>2476.31288</v>
      </c>
      <c r="F14" s="46">
        <f t="shared" si="0"/>
        <v>-674.16337000000021</v>
      </c>
      <c r="G14" s="32">
        <f t="shared" si="1"/>
        <v>0.78601223545170351</v>
      </c>
      <c r="H14" s="32">
        <f>E14/E36</f>
        <v>0.34118098845260264</v>
      </c>
      <c r="I14" s="7"/>
    </row>
    <row r="15" spans="1:9" s="1" customFormat="1" ht="20.25" x14ac:dyDescent="0.3">
      <c r="A15" s="20">
        <v>24000000</v>
      </c>
      <c r="B15" s="21" t="s">
        <v>35</v>
      </c>
      <c r="C15" s="48">
        <v>0</v>
      </c>
      <c r="D15" s="48">
        <v>0</v>
      </c>
      <c r="E15" s="49">
        <v>6.1245600000000007</v>
      </c>
      <c r="F15" s="48">
        <f t="shared" si="0"/>
        <v>6.1245600000000007</v>
      </c>
      <c r="G15" s="35">
        <f t="shared" ref="G15:G28" si="2">IF(D15=0,0,E15/D15*100)</f>
        <v>0</v>
      </c>
      <c r="H15" s="35">
        <f>E15/E36</f>
        <v>8.4382852082781732E-4</v>
      </c>
      <c r="I15" s="7"/>
    </row>
    <row r="16" spans="1:9" s="1" customFormat="1" ht="20.25" x14ac:dyDescent="0.3">
      <c r="A16" s="17">
        <v>24060000</v>
      </c>
      <c r="B16" s="12" t="s">
        <v>36</v>
      </c>
      <c r="C16" s="50">
        <v>0</v>
      </c>
      <c r="D16" s="50">
        <v>0</v>
      </c>
      <c r="E16" s="51">
        <v>6.1245600000000007</v>
      </c>
      <c r="F16" s="50">
        <f t="shared" si="0"/>
        <v>6.1245600000000007</v>
      </c>
      <c r="G16" s="24">
        <f t="shared" si="2"/>
        <v>0</v>
      </c>
      <c r="H16" s="24">
        <f>E16/E32</f>
        <v>2.1061072902338381E-3</v>
      </c>
      <c r="I16" s="7"/>
    </row>
    <row r="17" spans="1:9" s="1" customFormat="1" ht="101.25" x14ac:dyDescent="0.3">
      <c r="A17" s="17">
        <v>24062100</v>
      </c>
      <c r="B17" s="12" t="s">
        <v>37</v>
      </c>
      <c r="C17" s="50">
        <v>0</v>
      </c>
      <c r="D17" s="50">
        <v>0</v>
      </c>
      <c r="E17" s="51">
        <v>6.1245600000000007</v>
      </c>
      <c r="F17" s="50">
        <f t="shared" si="0"/>
        <v>6.1245600000000007</v>
      </c>
      <c r="G17" s="24">
        <f t="shared" si="2"/>
        <v>0</v>
      </c>
      <c r="H17" s="24">
        <f>E17/E36</f>
        <v>8.4382852082781732E-4</v>
      </c>
      <c r="I17" s="7"/>
    </row>
    <row r="18" spans="1:9" s="6" customFormat="1" ht="40.5" x14ac:dyDescent="0.3">
      <c r="A18" s="33">
        <v>25000000</v>
      </c>
      <c r="B18" s="21" t="s">
        <v>6</v>
      </c>
      <c r="C18" s="48">
        <v>4200.6350000000002</v>
      </c>
      <c r="D18" s="48">
        <v>3150.4762500000002</v>
      </c>
      <c r="E18" s="49">
        <v>2470.1883200000002</v>
      </c>
      <c r="F18" s="48">
        <f t="shared" si="0"/>
        <v>-680.28792999999996</v>
      </c>
      <c r="G18" s="35">
        <f>IF(D18=0,0,E18/D18)</f>
        <v>0.78406822460572434</v>
      </c>
      <c r="H18" s="24">
        <f>E18/E36</f>
        <v>0.34033715993177482</v>
      </c>
      <c r="I18" s="8"/>
    </row>
    <row r="19" spans="1:9" ht="60.75" x14ac:dyDescent="0.3">
      <c r="A19" s="36">
        <v>25010000</v>
      </c>
      <c r="B19" s="15" t="s">
        <v>7</v>
      </c>
      <c r="C19" s="50">
        <v>1675.635</v>
      </c>
      <c r="D19" s="50">
        <v>1256.7262499999999</v>
      </c>
      <c r="E19" s="51">
        <v>844.54124000000002</v>
      </c>
      <c r="F19" s="50">
        <f t="shared" si="0"/>
        <v>-412.18500999999992</v>
      </c>
      <c r="G19" s="24">
        <f>IF(D19=0,0,E19/D19)</f>
        <v>0.67201686922669124</v>
      </c>
      <c r="H19" s="24">
        <f>E19/E36</f>
        <v>0.11635905033623485</v>
      </c>
      <c r="I19" s="5"/>
    </row>
    <row r="20" spans="1:9" ht="60.75" x14ac:dyDescent="0.3">
      <c r="A20" s="36">
        <v>25010100</v>
      </c>
      <c r="B20" s="12" t="s">
        <v>8</v>
      </c>
      <c r="C20" s="50">
        <v>1555</v>
      </c>
      <c r="D20" s="50">
        <v>1166.25</v>
      </c>
      <c r="E20" s="51">
        <v>747.70132999999998</v>
      </c>
      <c r="F20" s="50">
        <f t="shared" si="0"/>
        <v>-418.54867000000002</v>
      </c>
      <c r="G20" s="24">
        <f t="shared" ref="G20:G24" si="3">IF(D20=0,0,E20/D20)</f>
        <v>0.64111582422293678</v>
      </c>
      <c r="H20" s="24">
        <f>E20/E36</f>
        <v>0.1030166587175065</v>
      </c>
      <c r="I20" s="5"/>
    </row>
    <row r="21" spans="1:9" ht="81" x14ac:dyDescent="0.3">
      <c r="A21" s="36">
        <v>25010300</v>
      </c>
      <c r="B21" s="15" t="s">
        <v>9</v>
      </c>
      <c r="C21" s="50">
        <v>120.63500000000001</v>
      </c>
      <c r="D21" s="50">
        <v>90.476249999999993</v>
      </c>
      <c r="E21" s="51">
        <v>96.839910000000003</v>
      </c>
      <c r="F21" s="50">
        <f t="shared" si="0"/>
        <v>6.3636600000000101</v>
      </c>
      <c r="G21" s="24">
        <f t="shared" si="3"/>
        <v>1.0703351432005639</v>
      </c>
      <c r="H21" s="24">
        <f>E21/E36</f>
        <v>1.3342391618728357E-2</v>
      </c>
      <c r="I21" s="5"/>
    </row>
    <row r="22" spans="1:9" ht="40.5" x14ac:dyDescent="0.25">
      <c r="A22" s="36">
        <v>25020000</v>
      </c>
      <c r="B22" s="13" t="s">
        <v>10</v>
      </c>
      <c r="C22" s="50">
        <v>2525</v>
      </c>
      <c r="D22" s="50">
        <v>1893.75</v>
      </c>
      <c r="E22" s="51">
        <v>1625.6470799999997</v>
      </c>
      <c r="F22" s="50">
        <f t="shared" si="0"/>
        <v>-268.10292000000027</v>
      </c>
      <c r="G22" s="24">
        <f t="shared" si="3"/>
        <v>0.8584275009900989</v>
      </c>
      <c r="H22" s="24">
        <f>E22/E36</f>
        <v>0.2239781095955399</v>
      </c>
      <c r="I22" s="5"/>
    </row>
    <row r="23" spans="1:9" ht="20.25" x14ac:dyDescent="0.3">
      <c r="A23" s="36">
        <v>25020100</v>
      </c>
      <c r="B23" s="12" t="s">
        <v>11</v>
      </c>
      <c r="C23" s="50">
        <v>2200</v>
      </c>
      <c r="D23" s="50">
        <v>1650</v>
      </c>
      <c r="E23" s="51">
        <v>1352.6806299999998</v>
      </c>
      <c r="F23" s="50">
        <f t="shared" si="0"/>
        <v>-297.31937000000016</v>
      </c>
      <c r="G23" s="24">
        <f t="shared" si="3"/>
        <v>0.81980644242424228</v>
      </c>
      <c r="H23" s="24">
        <f>E23/E36</f>
        <v>0.18636938737890391</v>
      </c>
      <c r="I23" s="5"/>
    </row>
    <row r="24" spans="1:9" ht="219.6" customHeight="1" x14ac:dyDescent="0.25">
      <c r="A24" s="36">
        <v>25020200</v>
      </c>
      <c r="B24" s="13" t="s">
        <v>24</v>
      </c>
      <c r="C24" s="50">
        <v>325</v>
      </c>
      <c r="D24" s="50">
        <v>243.75</v>
      </c>
      <c r="E24" s="51">
        <v>272.96645000000001</v>
      </c>
      <c r="F24" s="50">
        <f t="shared" si="0"/>
        <v>29.216450000000009</v>
      </c>
      <c r="G24" s="24">
        <f t="shared" si="3"/>
        <v>1.119862358974359</v>
      </c>
      <c r="H24" s="24">
        <f>E24/E36</f>
        <v>3.7608722216636026E-2</v>
      </c>
      <c r="I24" s="5"/>
    </row>
    <row r="25" spans="1:9" s="1" customFormat="1" ht="20.25" x14ac:dyDescent="0.3">
      <c r="A25" s="27">
        <v>30000000</v>
      </c>
      <c r="B25" s="37" t="s">
        <v>12</v>
      </c>
      <c r="C25" s="46">
        <v>766.62</v>
      </c>
      <c r="D25" s="46">
        <v>766.62</v>
      </c>
      <c r="E25" s="47">
        <v>51.895000000000003</v>
      </c>
      <c r="F25" s="46">
        <f t="shared" si="0"/>
        <v>-714.72500000000002</v>
      </c>
      <c r="G25" s="32">
        <f t="shared" si="2"/>
        <v>6.7693250893532646</v>
      </c>
      <c r="H25" s="32">
        <f>E25/E36</f>
        <v>7.1499799313517335E-3</v>
      </c>
      <c r="I25" s="7"/>
    </row>
    <row r="26" spans="1:9" s="6" customFormat="1" ht="40.5" x14ac:dyDescent="0.3">
      <c r="A26" s="33">
        <v>33000000</v>
      </c>
      <c r="B26" s="21" t="s">
        <v>13</v>
      </c>
      <c r="C26" s="48">
        <v>766.62</v>
      </c>
      <c r="D26" s="48">
        <v>766.62</v>
      </c>
      <c r="E26" s="49">
        <v>51.895000000000003</v>
      </c>
      <c r="F26" s="48">
        <f t="shared" si="0"/>
        <v>-714.72500000000002</v>
      </c>
      <c r="G26" s="35">
        <f t="shared" si="2"/>
        <v>6.7693250893532646</v>
      </c>
      <c r="H26" s="32">
        <f>E26/E36</f>
        <v>7.1499799313517335E-3</v>
      </c>
      <c r="I26" s="8"/>
    </row>
    <row r="27" spans="1:9" ht="20.25" x14ac:dyDescent="0.3">
      <c r="A27" s="36">
        <v>33010000</v>
      </c>
      <c r="B27" s="12" t="s">
        <v>14</v>
      </c>
      <c r="C27" s="50">
        <v>766.62</v>
      </c>
      <c r="D27" s="50">
        <v>766.62</v>
      </c>
      <c r="E27" s="51">
        <v>51.895000000000003</v>
      </c>
      <c r="F27" s="50">
        <f t="shared" si="0"/>
        <v>-714.72500000000002</v>
      </c>
      <c r="G27" s="24">
        <f t="shared" si="2"/>
        <v>6.7693250893532646</v>
      </c>
      <c r="H27" s="32"/>
      <c r="I27" s="5"/>
    </row>
    <row r="28" spans="1:9" ht="127.9" customHeight="1" x14ac:dyDescent="0.25">
      <c r="A28" s="36">
        <v>33010100</v>
      </c>
      <c r="B28" s="13" t="s">
        <v>15</v>
      </c>
      <c r="C28" s="50">
        <v>766.62</v>
      </c>
      <c r="D28" s="50">
        <v>766.62</v>
      </c>
      <c r="E28" s="51">
        <v>51.895000000000003</v>
      </c>
      <c r="F28" s="50">
        <f t="shared" si="0"/>
        <v>-714.72500000000002</v>
      </c>
      <c r="G28" s="24">
        <f t="shared" si="2"/>
        <v>6.7693250893532646</v>
      </c>
      <c r="H28" s="32">
        <f>E28/E36</f>
        <v>7.1499799313517335E-3</v>
      </c>
      <c r="I28" s="5"/>
    </row>
    <row r="29" spans="1:9" s="16" customFormat="1" ht="20.25" x14ac:dyDescent="0.3">
      <c r="A29" s="28">
        <v>40000000</v>
      </c>
      <c r="B29" s="38" t="s">
        <v>30</v>
      </c>
      <c r="C29" s="46">
        <v>4959.6000000000004</v>
      </c>
      <c r="D29" s="46">
        <v>4559.6000000000004</v>
      </c>
      <c r="E29" s="47">
        <v>4559.6000000000004</v>
      </c>
      <c r="F29" s="46">
        <f t="shared" si="0"/>
        <v>0</v>
      </c>
      <c r="G29" s="32">
        <f>IF(D29=0,0,E29/D29)</f>
        <v>1</v>
      </c>
      <c r="H29" s="32">
        <f>E29/E36</f>
        <v>0.62821174477293318</v>
      </c>
      <c r="I29" s="5"/>
    </row>
    <row r="30" spans="1:9" s="16" customFormat="1" ht="20.25" x14ac:dyDescent="0.3">
      <c r="A30" s="20">
        <v>41000000</v>
      </c>
      <c r="B30" s="39" t="s">
        <v>31</v>
      </c>
      <c r="C30" s="48">
        <v>4959.6000000000004</v>
      </c>
      <c r="D30" s="48">
        <v>4559.6000000000004</v>
      </c>
      <c r="E30" s="49">
        <v>4559.6000000000004</v>
      </c>
      <c r="F30" s="48">
        <f t="shared" si="0"/>
        <v>0</v>
      </c>
      <c r="G30" s="35">
        <f>IF(D30=0,0,E30/D30)</f>
        <v>1</v>
      </c>
      <c r="H30" s="19">
        <f>E30/E36</f>
        <v>0.62821174477293318</v>
      </c>
      <c r="I30" s="5"/>
    </row>
    <row r="31" spans="1:9" s="16" customFormat="1" ht="40.5" x14ac:dyDescent="0.25">
      <c r="A31" s="17">
        <v>41030000</v>
      </c>
      <c r="B31" s="13" t="s">
        <v>38</v>
      </c>
      <c r="C31" s="50">
        <v>2908</v>
      </c>
      <c r="D31" s="50">
        <v>2908</v>
      </c>
      <c r="E31" s="51">
        <v>2908</v>
      </c>
      <c r="F31" s="48">
        <f t="shared" si="0"/>
        <v>0</v>
      </c>
      <c r="G31" s="35">
        <f t="shared" ref="G31:G34" si="4">IF(D31=0,0,E31/D31)</f>
        <v>1</v>
      </c>
      <c r="H31" s="19">
        <f>E31/E36</f>
        <v>0.4006578984559368</v>
      </c>
      <c r="I31" s="5"/>
    </row>
    <row r="32" spans="1:9" s="16" customFormat="1" ht="81" x14ac:dyDescent="0.25">
      <c r="A32" s="17">
        <v>41034500</v>
      </c>
      <c r="B32" s="13" t="s">
        <v>39</v>
      </c>
      <c r="C32" s="50">
        <v>2908</v>
      </c>
      <c r="D32" s="50">
        <v>2908</v>
      </c>
      <c r="E32" s="51">
        <v>2908</v>
      </c>
      <c r="F32" s="48">
        <f t="shared" si="0"/>
        <v>0</v>
      </c>
      <c r="G32" s="35">
        <f t="shared" si="4"/>
        <v>1</v>
      </c>
      <c r="H32" s="19">
        <f>E32/E36</f>
        <v>0.4006578984559368</v>
      </c>
      <c r="I32" s="5"/>
    </row>
    <row r="33" spans="1:9" s="14" customFormat="1" ht="40.5" x14ac:dyDescent="0.3">
      <c r="A33" s="17">
        <v>41050000</v>
      </c>
      <c r="B33" s="15" t="s">
        <v>32</v>
      </c>
      <c r="C33" s="50">
        <v>2051.6</v>
      </c>
      <c r="D33" s="50">
        <v>1651.6</v>
      </c>
      <c r="E33" s="51">
        <v>1651.6</v>
      </c>
      <c r="F33" s="50">
        <f t="shared" si="0"/>
        <v>0</v>
      </c>
      <c r="G33" s="35">
        <f t="shared" si="4"/>
        <v>1</v>
      </c>
      <c r="H33" s="32">
        <f>E33/E36</f>
        <v>0.22755384631699629</v>
      </c>
      <c r="I33" s="9"/>
    </row>
    <row r="34" spans="1:9" s="14" customFormat="1" ht="20.25" x14ac:dyDescent="0.3">
      <c r="A34" s="17">
        <v>41053900</v>
      </c>
      <c r="B34" s="15" t="s">
        <v>33</v>
      </c>
      <c r="C34" s="50">
        <v>2051.6</v>
      </c>
      <c r="D34" s="50">
        <v>1651.6</v>
      </c>
      <c r="E34" s="51">
        <v>1651.6</v>
      </c>
      <c r="F34" s="50">
        <f t="shared" si="0"/>
        <v>0</v>
      </c>
      <c r="G34" s="35">
        <f t="shared" si="4"/>
        <v>1</v>
      </c>
      <c r="H34" s="32">
        <f>E34/E36</f>
        <v>0.22755384631699629</v>
      </c>
      <c r="I34" s="9"/>
    </row>
    <row r="35" spans="1:9" ht="20.25" x14ac:dyDescent="0.3">
      <c r="A35" s="41" t="s">
        <v>22</v>
      </c>
      <c r="B35" s="41"/>
      <c r="C35" s="52">
        <v>5150.7550000000001</v>
      </c>
      <c r="D35" s="52">
        <v>4054.7212500000001</v>
      </c>
      <c r="E35" s="52">
        <v>2698.4623300000003</v>
      </c>
      <c r="F35" s="52">
        <f t="shared" si="0"/>
        <v>-1356.2589199999998</v>
      </c>
      <c r="G35" s="40">
        <f>IF(D35=0,0,E35/D35)</f>
        <v>0.66551118156396083</v>
      </c>
      <c r="H35" s="40">
        <f>E35/E36</f>
        <v>0.37178825522706699</v>
      </c>
    </row>
    <row r="36" spans="1:9" ht="20.25" x14ac:dyDescent="0.3">
      <c r="A36" s="41" t="s">
        <v>23</v>
      </c>
      <c r="B36" s="41"/>
      <c r="C36" s="52">
        <v>10110.355</v>
      </c>
      <c r="D36" s="52">
        <v>8614.3212500000009</v>
      </c>
      <c r="E36" s="52">
        <v>7258.0623299999997</v>
      </c>
      <c r="F36" s="52">
        <f t="shared" si="0"/>
        <v>-1356.2589200000011</v>
      </c>
      <c r="G36" s="40">
        <f>IF(D36=0,0,E36/D36)</f>
        <v>0.84255765711082564</v>
      </c>
      <c r="H36" s="40">
        <f>H9+H14+H25+H29</f>
        <v>1.0000000000000002</v>
      </c>
    </row>
    <row r="37" spans="1:9" x14ac:dyDescent="0.25">
      <c r="G37" s="25"/>
    </row>
  </sheetData>
  <mergeCells count="7">
    <mergeCell ref="A35:B35"/>
    <mergeCell ref="A36:B36"/>
    <mergeCell ref="G1:H1"/>
    <mergeCell ref="B4:G4"/>
    <mergeCell ref="A5:I5"/>
    <mergeCell ref="B3:G3"/>
    <mergeCell ref="D6:F6"/>
  </mergeCells>
  <pageMargins left="0.98425196850393704" right="0.19685039370078741" top="0.39370078740157483" bottom="0.39370078740157483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RFU2222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rfu2211</dc:creator>
  <cp:lastModifiedBy>rfu2205</cp:lastModifiedBy>
  <cp:lastPrinted>2021-10-05T12:50:02Z</cp:lastPrinted>
  <dcterms:created xsi:type="dcterms:W3CDTF">2021-03-02T13:03:51Z</dcterms:created>
  <dcterms:modified xsi:type="dcterms:W3CDTF">2021-10-06T12:56:57Z</dcterms:modified>
</cp:coreProperties>
</file>