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85" windowWidth="16605" windowHeight="9315"/>
  </bookViews>
  <sheets>
    <sheet name="Лист1" sheetId="1" r:id="rId1"/>
  </sheets>
  <externalReferences>
    <externalReference r:id="rId2"/>
  </externalReferences>
  <definedNames>
    <definedName name="_xlnm.Print_Titles" localSheetId="0">Лист1!$A:$B,Лист1!$5:$6</definedName>
    <definedName name="_xlnm.Print_Area" localSheetId="0">Лист1!$A$1:$J$100</definedName>
  </definedNames>
  <calcPr calcId="144525"/>
</workbook>
</file>

<file path=xl/calcChain.xml><?xml version="1.0" encoding="utf-8"?>
<calcChain xmlns="http://schemas.openxmlformats.org/spreadsheetml/2006/main">
  <c r="N38" i="1" l="1"/>
  <c r="J42" i="1" l="1"/>
  <c r="G42" i="1"/>
  <c r="H85" i="1"/>
  <c r="G85" i="1"/>
  <c r="I93" i="1" l="1"/>
  <c r="H71" i="1"/>
  <c r="H93" i="1"/>
  <c r="H79" i="1"/>
  <c r="H77" i="1"/>
  <c r="H76" i="1"/>
  <c r="G93" i="1" l="1"/>
  <c r="H86" i="1"/>
  <c r="G86" i="1"/>
  <c r="J71" i="1" l="1"/>
  <c r="I71" i="1"/>
  <c r="G71" i="1"/>
  <c r="G7" i="1"/>
  <c r="H7" i="1"/>
  <c r="I7" i="1"/>
  <c r="J7" i="1"/>
  <c r="G8" i="1"/>
  <c r="H8" i="1"/>
  <c r="I8" i="1"/>
  <c r="J8" i="1"/>
  <c r="G9" i="1"/>
  <c r="H9" i="1"/>
  <c r="I9" i="1"/>
  <c r="J9" i="1"/>
  <c r="G10" i="1"/>
  <c r="H10" i="1"/>
  <c r="I10" i="1"/>
  <c r="J10" i="1"/>
  <c r="G11" i="1"/>
  <c r="H11" i="1"/>
  <c r="I11" i="1"/>
  <c r="J11" i="1"/>
  <c r="G12" i="1"/>
  <c r="H12" i="1"/>
  <c r="I12" i="1"/>
  <c r="J12" i="1"/>
  <c r="G13" i="1"/>
  <c r="H13" i="1"/>
  <c r="I13" i="1"/>
  <c r="J13" i="1"/>
  <c r="G14" i="1"/>
  <c r="H14" i="1"/>
  <c r="I14" i="1"/>
  <c r="J14" i="1"/>
  <c r="G15" i="1"/>
  <c r="H15" i="1"/>
  <c r="I15" i="1"/>
  <c r="J15" i="1"/>
  <c r="G16" i="1"/>
  <c r="H16" i="1"/>
  <c r="I16" i="1"/>
  <c r="J16" i="1"/>
  <c r="G17" i="1"/>
  <c r="H17" i="1"/>
  <c r="I17" i="1"/>
  <c r="J17" i="1"/>
  <c r="G18" i="1"/>
  <c r="H18" i="1"/>
  <c r="I18" i="1"/>
  <c r="J18" i="1"/>
  <c r="G19" i="1"/>
  <c r="H19" i="1"/>
  <c r="I19" i="1"/>
  <c r="J19" i="1"/>
  <c r="G20" i="1"/>
  <c r="H20" i="1"/>
  <c r="J20" i="1"/>
  <c r="G21" i="1"/>
  <c r="H21" i="1"/>
  <c r="I21" i="1"/>
  <c r="G22" i="1"/>
  <c r="H22" i="1"/>
  <c r="I22" i="1"/>
  <c r="J22" i="1"/>
  <c r="G23" i="1"/>
  <c r="H23" i="1"/>
  <c r="I23" i="1"/>
  <c r="J23" i="1"/>
  <c r="G24" i="1"/>
  <c r="H24" i="1"/>
  <c r="I24" i="1"/>
  <c r="J24" i="1"/>
  <c r="G25" i="1"/>
  <c r="H25" i="1"/>
  <c r="I25" i="1"/>
  <c r="J25" i="1"/>
  <c r="G26" i="1"/>
  <c r="H26" i="1"/>
  <c r="I26" i="1"/>
  <c r="J26" i="1"/>
  <c r="G27" i="1"/>
  <c r="H27" i="1"/>
  <c r="I27" i="1"/>
  <c r="J27" i="1"/>
  <c r="G28" i="1"/>
  <c r="H28" i="1"/>
  <c r="I28" i="1"/>
  <c r="J28" i="1"/>
  <c r="G29" i="1"/>
  <c r="H29" i="1"/>
  <c r="I29" i="1"/>
  <c r="J29" i="1"/>
  <c r="G30" i="1"/>
  <c r="H30" i="1"/>
  <c r="I30" i="1"/>
  <c r="J30" i="1"/>
  <c r="G31" i="1"/>
  <c r="H31" i="1"/>
  <c r="I31" i="1"/>
  <c r="J31" i="1"/>
  <c r="G32" i="1"/>
  <c r="H32" i="1"/>
  <c r="I32" i="1"/>
  <c r="J32" i="1"/>
  <c r="G33" i="1"/>
  <c r="H33" i="1"/>
  <c r="I33" i="1"/>
  <c r="J33" i="1"/>
  <c r="G34" i="1"/>
  <c r="H34" i="1"/>
  <c r="I34" i="1"/>
  <c r="J34" i="1"/>
  <c r="G35" i="1"/>
  <c r="H35" i="1"/>
  <c r="I35" i="1"/>
  <c r="J35" i="1"/>
  <c r="G36" i="1"/>
  <c r="H36" i="1"/>
  <c r="I36" i="1"/>
  <c r="J36" i="1"/>
  <c r="G37" i="1"/>
  <c r="H37" i="1"/>
  <c r="I37" i="1"/>
  <c r="J37" i="1"/>
  <c r="G38" i="1"/>
  <c r="H38" i="1"/>
  <c r="I38" i="1"/>
  <c r="J38" i="1"/>
  <c r="G39" i="1"/>
  <c r="H39" i="1"/>
  <c r="I39" i="1"/>
  <c r="J39" i="1"/>
  <c r="G40" i="1"/>
  <c r="H40" i="1"/>
  <c r="I40" i="1"/>
  <c r="J40" i="1"/>
  <c r="G41" i="1"/>
  <c r="H41" i="1"/>
  <c r="I41" i="1"/>
  <c r="J41" i="1"/>
  <c r="G43" i="1"/>
  <c r="H43" i="1"/>
  <c r="I43" i="1"/>
  <c r="J43" i="1"/>
  <c r="G44" i="1"/>
  <c r="H44" i="1"/>
  <c r="G45" i="1"/>
  <c r="H45" i="1"/>
  <c r="G46" i="1"/>
  <c r="H46" i="1"/>
  <c r="I46" i="1"/>
  <c r="J46" i="1"/>
  <c r="G47" i="1"/>
  <c r="H47" i="1"/>
  <c r="I47" i="1"/>
  <c r="J47" i="1"/>
  <c r="G48" i="1"/>
  <c r="H48" i="1"/>
  <c r="I48" i="1"/>
  <c r="J48" i="1"/>
  <c r="G49" i="1"/>
  <c r="H49" i="1"/>
  <c r="I49" i="1"/>
  <c r="J49" i="1"/>
  <c r="G50" i="1"/>
  <c r="H50" i="1"/>
  <c r="I50" i="1"/>
  <c r="J50" i="1"/>
  <c r="G51" i="1"/>
  <c r="H51" i="1"/>
  <c r="I51" i="1"/>
  <c r="J51" i="1"/>
  <c r="G52" i="1"/>
  <c r="H52" i="1"/>
  <c r="I52" i="1"/>
  <c r="J52" i="1"/>
  <c r="G53" i="1"/>
  <c r="H53" i="1"/>
  <c r="I53" i="1"/>
  <c r="J53" i="1"/>
  <c r="G54" i="1"/>
  <c r="H54" i="1"/>
  <c r="I54" i="1"/>
  <c r="J54" i="1"/>
  <c r="G55" i="1"/>
  <c r="H55" i="1"/>
  <c r="I55" i="1"/>
  <c r="J55" i="1"/>
  <c r="G56" i="1"/>
  <c r="H56" i="1"/>
  <c r="I56" i="1"/>
  <c r="J56" i="1"/>
  <c r="G57" i="1"/>
  <c r="H57" i="1"/>
  <c r="I57" i="1"/>
  <c r="J57" i="1"/>
  <c r="G58" i="1"/>
  <c r="H58" i="1"/>
  <c r="I58" i="1"/>
  <c r="J58" i="1"/>
  <c r="G59" i="1"/>
  <c r="H59" i="1"/>
  <c r="I59" i="1"/>
  <c r="J59" i="1"/>
  <c r="G60" i="1"/>
  <c r="H60" i="1"/>
  <c r="I60" i="1"/>
  <c r="J60" i="1"/>
  <c r="G61" i="1"/>
  <c r="H61" i="1"/>
  <c r="I61" i="1"/>
  <c r="J61" i="1"/>
  <c r="G62" i="1"/>
  <c r="H62" i="1"/>
  <c r="I62" i="1"/>
  <c r="J62" i="1"/>
  <c r="G63" i="1"/>
  <c r="H63" i="1"/>
  <c r="I63" i="1"/>
  <c r="J63" i="1"/>
  <c r="G64" i="1"/>
  <c r="H64" i="1"/>
  <c r="I64" i="1"/>
  <c r="J64" i="1"/>
  <c r="G65" i="1"/>
  <c r="H65" i="1"/>
  <c r="I65" i="1"/>
  <c r="J65" i="1"/>
  <c r="G66" i="1"/>
  <c r="H66" i="1"/>
  <c r="I66" i="1"/>
  <c r="J66" i="1"/>
  <c r="G67" i="1"/>
  <c r="H67" i="1"/>
  <c r="I67" i="1"/>
  <c r="J67" i="1"/>
  <c r="G68" i="1"/>
  <c r="H68" i="1"/>
  <c r="I68" i="1"/>
  <c r="J68" i="1"/>
  <c r="G69" i="1"/>
  <c r="H69" i="1"/>
  <c r="I69" i="1"/>
  <c r="J69" i="1"/>
  <c r="G70" i="1"/>
  <c r="H70" i="1"/>
  <c r="I70" i="1"/>
  <c r="J70" i="1"/>
  <c r="G72" i="1"/>
  <c r="H72" i="1"/>
  <c r="I72" i="1"/>
  <c r="J72" i="1"/>
  <c r="G73" i="1"/>
  <c r="H73" i="1"/>
  <c r="I73" i="1"/>
  <c r="J73" i="1"/>
  <c r="G74" i="1"/>
  <c r="H74" i="1"/>
  <c r="I74" i="1"/>
  <c r="J74" i="1"/>
  <c r="G75" i="1"/>
  <c r="H75" i="1"/>
  <c r="I75" i="1"/>
  <c r="G76" i="1"/>
  <c r="I76" i="1"/>
  <c r="I100" i="1" s="1"/>
  <c r="J76" i="1"/>
  <c r="J99" i="1" s="1"/>
  <c r="G77" i="1"/>
  <c r="I77" i="1"/>
  <c r="J77" i="1"/>
  <c r="G78" i="1"/>
  <c r="H78" i="1" s="1"/>
  <c r="I78" i="1"/>
  <c r="J78" i="1"/>
  <c r="G79" i="1"/>
  <c r="I79" i="1"/>
  <c r="J79" i="1"/>
  <c r="G80" i="1"/>
  <c r="H80" i="1"/>
  <c r="I80" i="1"/>
  <c r="K80" i="1"/>
  <c r="G81" i="1"/>
  <c r="H81" i="1"/>
  <c r="I81" i="1"/>
  <c r="G82" i="1"/>
  <c r="H82" i="1"/>
  <c r="I82" i="1"/>
  <c r="G83" i="1"/>
  <c r="H83" i="1"/>
  <c r="I83" i="1"/>
  <c r="G84" i="1"/>
  <c r="H84" i="1"/>
  <c r="I84" i="1"/>
  <c r="G87" i="1"/>
  <c r="H87" i="1"/>
  <c r="I87" i="1"/>
  <c r="G88" i="1"/>
  <c r="H88" i="1"/>
  <c r="I88" i="1"/>
  <c r="G89" i="1"/>
  <c r="H89" i="1"/>
  <c r="G90" i="1"/>
  <c r="H90" i="1"/>
  <c r="I90" i="1"/>
  <c r="G91" i="1"/>
  <c r="H91" i="1"/>
  <c r="I91" i="1"/>
  <c r="G92" i="1"/>
  <c r="H92" i="1"/>
  <c r="I92" i="1"/>
  <c r="G94" i="1"/>
  <c r="H94" i="1"/>
  <c r="I94" i="1"/>
  <c r="G95" i="1"/>
  <c r="H95" i="1"/>
  <c r="I95" i="1"/>
  <c r="G96" i="1"/>
  <c r="H96" i="1"/>
  <c r="G97" i="1"/>
  <c r="H97" i="1"/>
  <c r="I97" i="1"/>
  <c r="G98" i="1"/>
  <c r="H98" i="1"/>
  <c r="I98" i="1"/>
  <c r="G99" i="1"/>
  <c r="H99" i="1"/>
  <c r="G100" i="1"/>
  <c r="H100" i="1"/>
  <c r="J75" i="1" l="1"/>
  <c r="I42" i="1"/>
  <c r="I85" i="1"/>
  <c r="I20" i="1"/>
  <c r="I86" i="1"/>
  <c r="J21" i="1"/>
  <c r="I96" i="1"/>
  <c r="I89" i="1"/>
  <c r="L34" i="1"/>
  <c r="L38" i="1"/>
  <c r="M38" i="1"/>
  <c r="N34" i="1" l="1"/>
  <c r="L10" i="1" l="1"/>
</calcChain>
</file>

<file path=xl/sharedStrings.xml><?xml version="1.0" encoding="utf-8"?>
<sst xmlns="http://schemas.openxmlformats.org/spreadsheetml/2006/main" count="110" uniqueCount="107">
  <si>
    <t>ККД</t>
  </si>
  <si>
    <t>Доходи</t>
  </si>
  <si>
    <t>Поч.річн. план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</si>
  <si>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</si>
  <si>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</si>
  <si>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</si>
  <si>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</si>
  <si>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</si>
  <si>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</si>
  <si>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</si>
  <si>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</si>
  <si>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</si>
  <si>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</si>
  <si>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</si>
  <si>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</si>
  <si>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</si>
  <si>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</si>
  <si>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</si>
  <si>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</si>
  <si>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</si>
  <si>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</si>
  <si>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</si>
  <si>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</si>
  <si>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</si>
  <si>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</si>
  <si>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</si>
  <si>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</si>
  <si>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</si>
  <si>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</si>
  <si>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</si>
  <si>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</si>
  <si>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</si>
  <si>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</si>
  <si>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</si>
  <si>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Збір за місця для паркування транспортних засобів </t>
  </si>
  <si>
    <t>Збір за місця для паркування транспортних засобів, сплачений юридичними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</si>
  <si>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</si>
  <si>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</si>
  <si>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</si>
  <si>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</si>
  <si>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</si>
  <si>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</si>
  <si>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</si>
  <si>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</si>
  <si>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</si>
  <si>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</si>
  <si>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</si>
  <si>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Плата за встановлення земельного сервітуту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</si>
  <si>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</si>
  <si>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</si>
  <si>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</si>
  <si>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</si>
  <si>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</si>
  <si>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</si>
  <si>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</si>
  <si>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</si>
  <si>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</si>
  <si>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</si>
  <si>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</si>
  <si>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Доходи від операцій з капіталом  </t>
  </si>
  <si>
    <t>Надходження від продажу основного капіталу 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</si>
  <si>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</si>
  <si>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</si>
  <si>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</si>
  <si>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</si>
  <si>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</si>
  <si>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</si>
  <si>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</si>
  <si>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</si>
  <si>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</si>
  <si>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</si>
  <si>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</si>
  <si>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</si>
  <si>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</si>
  <si>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</si>
  <si>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А</t>
  </si>
  <si>
    <t>Б</t>
  </si>
  <si>
    <t>Затверджений річний план</t>
  </si>
  <si>
    <t>План на відповідний період</t>
  </si>
  <si>
    <t>Фактично  надійшло</t>
  </si>
  <si>
    <t>Питома вага,         (%)</t>
  </si>
  <si>
    <t>Додаток 1</t>
  </si>
  <si>
    <t>Відсоток виконання,   (%),            (к.3/ к.2)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</si>
  <si>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</si>
  <si>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 пов'язаних з такою державною реєстрацією</t>
  </si>
  <si>
    <t>тис.грн</t>
  </si>
  <si>
    <t>Аналіз виконання плану по доходах загального фонду  бюджету Теофіпольської селищної територіальної громади</t>
  </si>
  <si>
    <t>Всього без урахування трансфертів</t>
  </si>
  <si>
    <t>Всього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</si>
  <si>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</si>
  <si>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Державне мито, не віднесене до інших категорій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</si>
  <si>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грунту)без спеціального дозволу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</si>
  <si>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</si>
  <si>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Питома вага до доходів без тран-сфертів,        
 (%)</t>
  </si>
  <si>
    <t>Рентна плата за спеціальне використання води </t>
  </si>
  <si>
    <t>Надходження рентної плати за спеціальне використання води від підприємств житлово-комунального господарства 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</si>
  <si>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</si>
  <si>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</si>
  <si>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Субвенція з державного бюджету місцевим бюджетам на розвиток мережі центрів надання адміністративних послуг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</si>
  <si>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</si>
  <si>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</si>
  <si>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Субвенція з державного бюджету місцевим бюджетам на реалізацію програми `Спроможна школа для кращих результатів`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</si>
  <si>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</t>
  </si>
  <si>
    <t>Відхилення,
(+/-),
(к.3 - к.2)</t>
  </si>
  <si>
    <t>за січень - листопад 2021 року</t>
  </si>
  <si>
    <t>Транспортний податок з фізичних осіб </t>
  </si>
  <si>
    <t>Субвенція з державного бюджету місцевим бюджетам на реалізацію інфраструктурних проектів та розвиток об`єктів соціально-культурної сфери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</si>
</sst>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%"/>
    <numFmt numFmtId="166" formatCode="#,##0.0"/>
  </numFmts>
  <fonts count="27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i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0"/>
      <color theme="7" tint="0.39997558519241921"/>
      <name val="Calibri"/>
      <family val="2"/>
      <charset val="204"/>
      <scheme val="minor"/>
    </font>
    <font>
      <sz val="18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9" fontId="9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3">
    <xf numFmtId="0" fontId="0" fillId="0" borderId="0" xfId="0"/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/>
    <xf numFmtId="0" fontId="15" fillId="0" borderId="0" xfId="0" applyFont="1" applyAlignment="1">
      <alignment horizontal="center" vertical="center"/>
    </xf>
    <xf numFmtId="0" fontId="0" fillId="2" borderId="0" xfId="0" applyFill="1"/>
    <xf numFmtId="0" fontId="0" fillId="0" borderId="0" xfId="0" applyFill="1"/>
    <xf numFmtId="0" fontId="17" fillId="0" borderId="0" xfId="0" applyFont="1" applyAlignment="1"/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5" xfId="0" applyFont="1" applyBorder="1" applyAlignment="1">
      <alignment vertical="top" wrapText="1"/>
    </xf>
    <xf numFmtId="164" fontId="14" fillId="0" borderId="5" xfId="0" applyNumberFormat="1" applyFont="1" applyBorder="1"/>
    <xf numFmtId="165" fontId="14" fillId="0" borderId="5" xfId="1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3" xfId="0" applyFont="1" applyBorder="1" applyAlignment="1">
      <alignment vertical="top" wrapText="1"/>
    </xf>
    <xf numFmtId="164" fontId="18" fillId="0" borderId="3" xfId="0" applyNumberFormat="1" applyFont="1" applyBorder="1"/>
    <xf numFmtId="165" fontId="18" fillId="0" borderId="3" xfId="1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" xfId="0" applyFont="1" applyBorder="1" applyAlignment="1">
      <alignment vertical="top" wrapText="1"/>
    </xf>
    <xf numFmtId="164" fontId="19" fillId="0" borderId="2" xfId="0" applyNumberFormat="1" applyFont="1" applyBorder="1"/>
    <xf numFmtId="165" fontId="19" fillId="0" borderId="2" xfId="1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2" xfId="0" applyFont="1" applyBorder="1" applyAlignment="1">
      <alignment vertical="top" wrapText="1"/>
    </xf>
    <xf numFmtId="164" fontId="18" fillId="0" borderId="2" xfId="0" applyNumberFormat="1" applyFont="1" applyBorder="1"/>
    <xf numFmtId="165" fontId="18" fillId="0" borderId="2" xfId="1" applyNumberFormat="1" applyFont="1" applyBorder="1" applyAlignment="1">
      <alignment horizontal="center" vertical="center"/>
    </xf>
    <xf numFmtId="164" fontId="19" fillId="0" borderId="2" xfId="0" applyNumberFormat="1" applyFont="1" applyBorder="1" applyAlignment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3" xfId="0" applyFont="1" applyBorder="1" applyAlignment="1">
      <alignment vertical="top" wrapText="1"/>
    </xf>
    <xf numFmtId="164" fontId="19" fillId="0" borderId="3" xfId="0" applyNumberFormat="1" applyFont="1" applyBorder="1"/>
    <xf numFmtId="165" fontId="19" fillId="0" borderId="3" xfId="1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2" xfId="0" applyFont="1" applyBorder="1" applyAlignment="1">
      <alignment vertical="top" wrapText="1"/>
    </xf>
    <xf numFmtId="164" fontId="14" fillId="0" borderId="2" xfId="0" applyNumberFormat="1" applyFont="1" applyBorder="1"/>
    <xf numFmtId="0" fontId="18" fillId="0" borderId="2" xfId="0" applyFont="1" applyBorder="1" applyAlignment="1">
      <alignment horizontal="left" vertical="top" wrapText="1"/>
    </xf>
    <xf numFmtId="164" fontId="18" fillId="0" borderId="2" xfId="0" applyNumberFormat="1" applyFont="1" applyBorder="1" applyAlignment="1">
      <alignment horizontal="center"/>
    </xf>
    <xf numFmtId="164" fontId="0" fillId="0" borderId="0" xfId="0" applyNumberFormat="1"/>
    <xf numFmtId="165" fontId="14" fillId="0" borderId="6" xfId="1" applyNumberFormat="1" applyFont="1" applyBorder="1" applyAlignment="1">
      <alignment horizontal="center" vertical="center"/>
    </xf>
    <xf numFmtId="165" fontId="14" fillId="0" borderId="8" xfId="1" applyNumberFormat="1" applyFont="1" applyBorder="1" applyAlignment="1">
      <alignment horizontal="center" vertical="center"/>
    </xf>
    <xf numFmtId="0" fontId="18" fillId="0" borderId="2" xfId="4" applyFont="1" applyBorder="1" applyAlignment="1">
      <alignment vertical="top" wrapText="1"/>
    </xf>
    <xf numFmtId="0" fontId="0" fillId="3" borderId="0" xfId="0" applyFill="1"/>
    <xf numFmtId="0" fontId="19" fillId="0" borderId="12" xfId="0" applyFont="1" applyBorder="1" applyAlignment="1">
      <alignment horizontal="center"/>
    </xf>
    <xf numFmtId="164" fontId="19" fillId="0" borderId="2" xfId="0" applyNumberFormat="1" applyFont="1" applyBorder="1" applyAlignment="1"/>
    <xf numFmtId="165" fontId="19" fillId="0" borderId="2" xfId="1" applyNumberFormat="1" applyFont="1" applyBorder="1" applyAlignment="1">
      <alignment horizontal="center"/>
    </xf>
    <xf numFmtId="0" fontId="11" fillId="0" borderId="0" xfId="0" applyFont="1" applyAlignment="1"/>
    <xf numFmtId="0" fontId="18" fillId="0" borderId="12" xfId="3" applyFont="1" applyBorder="1" applyAlignment="1">
      <alignment horizontal="center" vertical="center"/>
    </xf>
    <xf numFmtId="0" fontId="18" fillId="0" borderId="12" xfId="4" applyFont="1" applyBorder="1" applyAlignment="1">
      <alignment horizontal="center" vertical="center"/>
    </xf>
    <xf numFmtId="0" fontId="18" fillId="0" borderId="12" xfId="3" applyFont="1" applyBorder="1" applyAlignment="1">
      <alignment vertical="center"/>
    </xf>
    <xf numFmtId="166" fontId="0" fillId="0" borderId="0" xfId="0" applyNumberFormat="1" applyAlignment="1">
      <alignment horizontal="center" vertical="center"/>
    </xf>
    <xf numFmtId="164" fontId="18" fillId="0" borderId="2" xfId="0" applyNumberFormat="1" applyFont="1" applyBorder="1" applyAlignment="1">
      <alignment wrapText="1"/>
    </xf>
    <xf numFmtId="0" fontId="16" fillId="0" borderId="0" xfId="0" applyFont="1"/>
    <xf numFmtId="0" fontId="25" fillId="0" borderId="0" xfId="0" applyFont="1"/>
    <xf numFmtId="0" fontId="10" fillId="4" borderId="0" xfId="0" applyFont="1" applyFill="1"/>
    <xf numFmtId="0" fontId="14" fillId="5" borderId="5" xfId="0" applyFont="1" applyFill="1" applyBorder="1" applyAlignment="1">
      <alignment vertical="top" wrapText="1"/>
    </xf>
    <xf numFmtId="0" fontId="14" fillId="5" borderId="4" xfId="0" applyFont="1" applyFill="1" applyBorder="1" applyAlignment="1">
      <alignment horizontal="center" vertical="center"/>
    </xf>
    <xf numFmtId="164" fontId="14" fillId="5" borderId="5" xfId="0" applyNumberFormat="1" applyFont="1" applyFill="1" applyBorder="1"/>
    <xf numFmtId="165" fontId="14" fillId="5" borderId="5" xfId="1" applyNumberFormat="1" applyFont="1" applyFill="1" applyBorder="1" applyAlignment="1">
      <alignment horizontal="center" vertical="center"/>
    </xf>
    <xf numFmtId="0" fontId="23" fillId="5" borderId="0" xfId="0" applyFont="1" applyFill="1"/>
    <xf numFmtId="0" fontId="10" fillId="5" borderId="0" xfId="0" applyFont="1" applyFill="1"/>
    <xf numFmtId="165" fontId="0" fillId="0" borderId="0" xfId="0" applyNumberFormat="1"/>
    <xf numFmtId="0" fontId="18" fillId="0" borderId="2" xfId="0" applyFont="1" applyBorder="1" applyAlignment="1">
      <alignment wrapText="1"/>
    </xf>
    <xf numFmtId="164" fontId="24" fillId="4" borderId="2" xfId="0" applyNumberFormat="1" applyFont="1" applyFill="1" applyBorder="1"/>
    <xf numFmtId="165" fontId="24" fillId="4" borderId="2" xfId="1" applyNumberFormat="1" applyFont="1" applyFill="1" applyBorder="1" applyAlignment="1">
      <alignment horizontal="center" vertical="center"/>
    </xf>
    <xf numFmtId="164" fontId="24" fillId="4" borderId="17" xfId="0" applyNumberFormat="1" applyFont="1" applyFill="1" applyBorder="1"/>
    <xf numFmtId="165" fontId="24" fillId="4" borderId="17" xfId="1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10" fillId="0" borderId="0" xfId="0" applyFont="1" applyFill="1" applyAlignment="1">
      <alignment horizontal="center"/>
    </xf>
    <xf numFmtId="0" fontId="17" fillId="0" borderId="0" xfId="0" applyFont="1" applyFill="1" applyAlignment="1"/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166" fontId="22" fillId="0" borderId="0" xfId="0" applyNumberFormat="1" applyFont="1" applyFill="1" applyAlignment="1">
      <alignment horizontal="center" vertical="center"/>
    </xf>
    <xf numFmtId="166" fontId="14" fillId="0" borderId="5" xfId="0" applyNumberFormat="1" applyFont="1" applyBorder="1" applyAlignment="1">
      <alignment horizontal="center" vertical="center"/>
    </xf>
    <xf numFmtId="166" fontId="18" fillId="0" borderId="3" xfId="0" applyNumberFormat="1" applyFont="1" applyBorder="1" applyAlignment="1">
      <alignment horizontal="center" vertical="center"/>
    </xf>
    <xf numFmtId="166" fontId="19" fillId="0" borderId="2" xfId="0" applyNumberFormat="1" applyFont="1" applyBorder="1" applyAlignment="1">
      <alignment horizontal="center"/>
    </xf>
    <xf numFmtId="166" fontId="18" fillId="0" borderId="2" xfId="0" applyNumberFormat="1" applyFont="1" applyBorder="1" applyAlignment="1">
      <alignment horizontal="center" vertical="center"/>
    </xf>
    <xf numFmtId="166" fontId="19" fillId="0" borderId="2" xfId="0" applyNumberFormat="1" applyFont="1" applyBorder="1" applyAlignment="1">
      <alignment horizontal="center" vertical="center"/>
    </xf>
    <xf numFmtId="166" fontId="18" fillId="0" borderId="17" xfId="0" applyNumberFormat="1" applyFont="1" applyBorder="1" applyAlignment="1">
      <alignment horizontal="center" vertical="center"/>
    </xf>
    <xf numFmtId="166" fontId="14" fillId="0" borderId="20" xfId="0" applyNumberFormat="1" applyFont="1" applyBorder="1" applyAlignment="1">
      <alignment horizontal="center" vertical="center"/>
    </xf>
    <xf numFmtId="166" fontId="19" fillId="0" borderId="3" xfId="0" applyNumberFormat="1" applyFont="1" applyBorder="1" applyAlignment="1">
      <alignment horizontal="center" vertical="center"/>
    </xf>
    <xf numFmtId="166" fontId="14" fillId="0" borderId="2" xfId="0" applyNumberFormat="1" applyFont="1" applyBorder="1" applyAlignment="1">
      <alignment horizontal="center" vertical="center"/>
    </xf>
    <xf numFmtId="166" fontId="14" fillId="5" borderId="5" xfId="0" applyNumberFormat="1" applyFont="1" applyFill="1" applyBorder="1" applyAlignment="1">
      <alignment horizontal="center" vertical="center"/>
    </xf>
    <xf numFmtId="166" fontId="24" fillId="4" borderId="2" xfId="0" applyNumberFormat="1" applyFont="1" applyFill="1" applyBorder="1" applyAlignment="1">
      <alignment horizontal="center" vertical="center"/>
    </xf>
    <xf numFmtId="166" fontId="24" fillId="4" borderId="17" xfId="0" applyNumberFormat="1" applyFont="1" applyFill="1" applyBorder="1" applyAlignment="1">
      <alignment horizontal="center" vertical="center"/>
    </xf>
    <xf numFmtId="166" fontId="0" fillId="0" borderId="0" xfId="0" applyNumberFormat="1"/>
    <xf numFmtId="166" fontId="0" fillId="0" borderId="0" xfId="0" applyNumberFormat="1" applyFill="1"/>
    <xf numFmtId="0" fontId="14" fillId="0" borderId="5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center" vertical="top" wrapText="1"/>
    </xf>
    <xf numFmtId="0" fontId="18" fillId="0" borderId="2" xfId="3" applyFont="1" applyBorder="1" applyAlignment="1">
      <alignment horizontal="left" vertical="top"/>
    </xf>
    <xf numFmtId="0" fontId="18" fillId="0" borderId="2" xfId="3" applyFont="1" applyBorder="1" applyAlignment="1">
      <alignment vertical="top" wrapText="1"/>
    </xf>
    <xf numFmtId="0" fontId="18" fillId="0" borderId="1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4" fillId="4" borderId="14" xfId="0" applyFont="1" applyFill="1" applyBorder="1" applyAlignment="1">
      <alignment horizontal="center"/>
    </xf>
    <xf numFmtId="0" fontId="24" fillId="4" borderId="9" xfId="0" applyFont="1" applyFill="1" applyBorder="1" applyAlignment="1">
      <alignment horizontal="center"/>
    </xf>
    <xf numFmtId="0" fontId="24" fillId="4" borderId="15" xfId="0" applyFont="1" applyFill="1" applyBorder="1" applyAlignment="1">
      <alignment horizontal="center"/>
    </xf>
    <xf numFmtId="0" fontId="24" fillId="4" borderId="16" xfId="0" applyFont="1" applyFill="1" applyBorder="1" applyAlignment="1">
      <alignment horizontal="center"/>
    </xf>
    <xf numFmtId="0" fontId="17" fillId="0" borderId="0" xfId="0" applyFont="1" applyAlignment="1">
      <alignment horizontal="center" vertical="top" wrapText="1"/>
    </xf>
    <xf numFmtId="166" fontId="14" fillId="0" borderId="5" xfId="9" applyNumberFormat="1" applyFont="1" applyBorder="1" applyAlignment="1">
      <alignment horizontal="center" vertical="center"/>
    </xf>
    <xf numFmtId="166" fontId="18" fillId="0" borderId="3" xfId="9" applyNumberFormat="1" applyFont="1" applyBorder="1" applyAlignment="1">
      <alignment horizontal="center" vertical="center"/>
    </xf>
    <xf numFmtId="166" fontId="19" fillId="0" borderId="2" xfId="9" applyNumberFormat="1" applyFont="1" applyBorder="1" applyAlignment="1">
      <alignment horizontal="center" vertical="center"/>
    </xf>
    <xf numFmtId="166" fontId="18" fillId="0" borderId="2" xfId="9" applyNumberFormat="1" applyFont="1" applyBorder="1" applyAlignment="1">
      <alignment horizontal="center" vertical="center"/>
    </xf>
    <xf numFmtId="166" fontId="18" fillId="0" borderId="17" xfId="9" applyNumberFormat="1" applyFont="1" applyBorder="1" applyAlignment="1">
      <alignment horizontal="center" vertical="center"/>
    </xf>
    <xf numFmtId="166" fontId="19" fillId="0" borderId="3" xfId="9" applyNumberFormat="1" applyFont="1" applyBorder="1" applyAlignment="1">
      <alignment horizontal="center" vertical="center"/>
    </xf>
    <xf numFmtId="166" fontId="14" fillId="0" borderId="2" xfId="9" applyNumberFormat="1" applyFont="1" applyBorder="1" applyAlignment="1">
      <alignment horizontal="center" vertical="center"/>
    </xf>
    <xf numFmtId="166" fontId="14" fillId="4" borderId="2" xfId="9" applyNumberFormat="1" applyFont="1" applyFill="1" applyBorder="1" applyAlignment="1">
      <alignment horizontal="center" vertical="center"/>
    </xf>
    <xf numFmtId="165" fontId="10" fillId="0" borderId="0" xfId="0" applyNumberFormat="1" applyFont="1"/>
    <xf numFmtId="165" fontId="18" fillId="0" borderId="7" xfId="1" applyNumberFormat="1" applyFont="1" applyBorder="1" applyAlignment="1">
      <alignment horizontal="center" vertical="center"/>
    </xf>
    <xf numFmtId="165" fontId="18" fillId="0" borderId="13" xfId="1" applyNumberFormat="1" applyFont="1" applyBorder="1" applyAlignment="1">
      <alignment horizontal="center" vertical="center"/>
    </xf>
    <xf numFmtId="165" fontId="19" fillId="0" borderId="1" xfId="1" applyNumberFormat="1" applyFont="1" applyBorder="1" applyAlignment="1">
      <alignment horizontal="center"/>
    </xf>
    <xf numFmtId="165" fontId="19" fillId="0" borderId="11" xfId="1" applyNumberFormat="1" applyFont="1" applyBorder="1" applyAlignment="1">
      <alignment horizontal="center"/>
    </xf>
    <xf numFmtId="165" fontId="11" fillId="0" borderId="0" xfId="0" applyNumberFormat="1" applyFont="1" applyAlignment="1"/>
    <xf numFmtId="165" fontId="18" fillId="0" borderId="1" xfId="1" applyNumberFormat="1" applyFont="1" applyBorder="1" applyAlignment="1">
      <alignment horizontal="center" vertical="center"/>
    </xf>
    <xf numFmtId="165" fontId="18" fillId="0" borderId="11" xfId="1" applyNumberFormat="1" applyFont="1" applyBorder="1" applyAlignment="1">
      <alignment horizontal="center" vertical="center"/>
    </xf>
    <xf numFmtId="165" fontId="19" fillId="0" borderId="1" xfId="1" applyNumberFormat="1" applyFont="1" applyBorder="1" applyAlignment="1">
      <alignment horizontal="center" vertical="center"/>
    </xf>
    <xf numFmtId="165" fontId="11" fillId="0" borderId="0" xfId="0" applyNumberFormat="1" applyFont="1"/>
    <xf numFmtId="165" fontId="19" fillId="0" borderId="11" xfId="1" applyNumberFormat="1" applyFont="1" applyBorder="1" applyAlignment="1">
      <alignment horizontal="center" vertical="center"/>
    </xf>
    <xf numFmtId="165" fontId="11" fillId="0" borderId="0" xfId="0" applyNumberFormat="1" applyFont="1" applyAlignment="1">
      <alignment vertical="center"/>
    </xf>
    <xf numFmtId="165" fontId="19" fillId="0" borderId="7" xfId="1" applyNumberFormat="1" applyFont="1" applyBorder="1" applyAlignment="1">
      <alignment horizontal="center" vertical="center"/>
    </xf>
    <xf numFmtId="165" fontId="19" fillId="0" borderId="13" xfId="1" applyNumberFormat="1" applyFont="1" applyBorder="1" applyAlignment="1">
      <alignment horizontal="center" vertical="center"/>
    </xf>
    <xf numFmtId="165" fontId="14" fillId="0" borderId="1" xfId="1" applyNumberFormat="1" applyFont="1" applyBorder="1" applyAlignment="1">
      <alignment horizontal="center" vertical="center"/>
    </xf>
    <xf numFmtId="165" fontId="14" fillId="0" borderId="11" xfId="1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14" fillId="5" borderId="6" xfId="1" applyNumberFormat="1" applyFont="1" applyFill="1" applyBorder="1" applyAlignment="1">
      <alignment horizontal="center" vertical="center"/>
    </xf>
    <xf numFmtId="165" fontId="20" fillId="5" borderId="8" xfId="1" applyNumberFormat="1" applyFont="1" applyFill="1" applyBorder="1"/>
    <xf numFmtId="165" fontId="10" fillId="5" borderId="0" xfId="0" applyNumberFormat="1" applyFont="1" applyFill="1"/>
    <xf numFmtId="165" fontId="21" fillId="0" borderId="13" xfId="1" applyNumberFormat="1" applyFont="1" applyBorder="1"/>
    <xf numFmtId="165" fontId="22" fillId="0" borderId="11" xfId="1" applyNumberFormat="1" applyFont="1" applyBorder="1"/>
    <xf numFmtId="165" fontId="24" fillId="4" borderId="1" xfId="1" applyNumberFormat="1" applyFont="1" applyFill="1" applyBorder="1" applyAlignment="1">
      <alignment horizontal="center" vertical="center"/>
    </xf>
    <xf numFmtId="165" fontId="24" fillId="4" borderId="11" xfId="1" applyNumberFormat="1" applyFont="1" applyFill="1" applyBorder="1" applyAlignment="1">
      <alignment horizontal="center" vertical="center"/>
    </xf>
    <xf numFmtId="165" fontId="10" fillId="4" borderId="0" xfId="0" applyNumberFormat="1" applyFont="1" applyFill="1"/>
    <xf numFmtId="165" fontId="24" fillId="4" borderId="18" xfId="1" applyNumberFormat="1" applyFont="1" applyFill="1" applyBorder="1" applyAlignment="1">
      <alignment horizontal="center" vertical="center"/>
    </xf>
    <xf numFmtId="165" fontId="24" fillId="4" borderId="19" xfId="1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</cellXfs>
  <cellStyles count="10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6"/>
    <cellStyle name="Обычный 7" xfId="7"/>
    <cellStyle name="Обычный 8" xfId="8"/>
    <cellStyle name="Обычный 9" xfId="9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4;&#1080;&#1082;&#1086;&#1085;&#1072;&#1085;&#1085;&#1103;%20&#1076;&#1086;&#1093;&#1086;&#1076;&#1110;&#1074;%20&#1089;&#1087;&#1077;&#1094;.%20&#1092;&#1086;&#1085;&#1076;%20&#1090;&#1080;&#1089;.&#1075;&#1088;&#1080;&#1074;&#1077;&#1085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9">
          <cell r="E29">
            <v>57.895000000000003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tabSelected="1" view="pageBreakPreview" zoomScale="80" zoomScaleNormal="100" zoomScaleSheetLayoutView="80" workbookViewId="0">
      <pane xSplit="3" ySplit="6" topLeftCell="D100" activePane="bottomRight" state="frozen"/>
      <selection pane="topRight" activeCell="D1" sqref="D1"/>
      <selection pane="bottomLeft" activeCell="A7" sqref="A7"/>
      <selection pane="bottomRight" activeCell="F105" sqref="F105"/>
    </sheetView>
  </sheetViews>
  <sheetFormatPr defaultRowHeight="12.75" x14ac:dyDescent="0.2"/>
  <cols>
    <col min="1" max="1" width="17" customWidth="1"/>
    <col min="2" max="2" width="69.85546875" customWidth="1"/>
    <col min="3" max="3" width="20.5703125" hidden="1" customWidth="1"/>
    <col min="4" max="4" width="20.42578125" customWidth="1"/>
    <col min="5" max="5" width="20.85546875" customWidth="1"/>
    <col min="6" max="6" width="18.7109375" style="11" customWidth="1"/>
    <col min="7" max="7" width="20.5703125" customWidth="1"/>
    <col min="8" max="8" width="19.140625" customWidth="1"/>
    <col min="9" max="9" width="15.7109375" customWidth="1"/>
    <col min="10" max="10" width="16.5703125" customWidth="1"/>
    <col min="11" max="11" width="12.85546875" bestFit="1" customWidth="1"/>
    <col min="12" max="12" width="16" customWidth="1"/>
  </cols>
  <sheetData>
    <row r="1" spans="1:12" ht="19.5" customHeight="1" x14ac:dyDescent="0.2">
      <c r="A1" s="2"/>
      <c r="B1" s="2"/>
      <c r="C1" s="2"/>
      <c r="D1" s="2"/>
      <c r="E1" s="2"/>
      <c r="F1" s="75"/>
      <c r="G1" s="2"/>
      <c r="H1" s="2"/>
      <c r="I1" s="9" t="s">
        <v>81</v>
      </c>
      <c r="J1" s="2"/>
    </row>
    <row r="2" spans="1:12" ht="33" customHeight="1" x14ac:dyDescent="0.2">
      <c r="A2" s="8"/>
      <c r="B2" s="106" t="s">
        <v>86</v>
      </c>
      <c r="C2" s="106"/>
      <c r="D2" s="106"/>
      <c r="E2" s="106"/>
      <c r="F2" s="106"/>
      <c r="G2" s="106"/>
      <c r="H2" s="106"/>
      <c r="I2" s="106"/>
      <c r="J2" s="106"/>
    </row>
    <row r="3" spans="1:12" ht="25.5" x14ac:dyDescent="0.35">
      <c r="A3" s="8"/>
      <c r="B3" s="12"/>
      <c r="C3" s="12"/>
      <c r="D3" s="12" t="s">
        <v>104</v>
      </c>
      <c r="E3" s="12"/>
      <c r="F3" s="76"/>
      <c r="G3" s="12"/>
      <c r="H3" s="12"/>
      <c r="I3" s="12"/>
      <c r="J3" s="12"/>
    </row>
    <row r="4" spans="1:12" ht="21.75" customHeight="1" thickBot="1" x14ac:dyDescent="0.25">
      <c r="A4" s="7"/>
      <c r="B4" s="7"/>
      <c r="C4" s="7"/>
      <c r="D4" s="7"/>
      <c r="E4" s="7"/>
      <c r="F4" s="74"/>
      <c r="G4" s="7"/>
      <c r="H4" s="7"/>
      <c r="J4" s="9" t="s">
        <v>85</v>
      </c>
    </row>
    <row r="5" spans="1:12" ht="141.6" customHeight="1" thickBot="1" x14ac:dyDescent="0.25">
      <c r="A5" s="13" t="s">
        <v>0</v>
      </c>
      <c r="B5" s="14" t="s">
        <v>1</v>
      </c>
      <c r="C5" s="15" t="s">
        <v>2</v>
      </c>
      <c r="D5" s="15" t="s">
        <v>77</v>
      </c>
      <c r="E5" s="15" t="s">
        <v>78</v>
      </c>
      <c r="F5" s="77" t="s">
        <v>79</v>
      </c>
      <c r="G5" s="15" t="s">
        <v>103</v>
      </c>
      <c r="H5" s="15" t="s">
        <v>82</v>
      </c>
      <c r="I5" s="16" t="s">
        <v>80</v>
      </c>
      <c r="J5" s="17" t="s">
        <v>93</v>
      </c>
    </row>
    <row r="6" spans="1:12" s="4" customFormat="1" ht="21" customHeight="1" thickBot="1" x14ac:dyDescent="0.25">
      <c r="A6" s="13" t="s">
        <v>75</v>
      </c>
      <c r="B6" s="14" t="s">
        <v>76</v>
      </c>
      <c r="C6" s="15"/>
      <c r="D6" s="15">
        <v>1</v>
      </c>
      <c r="E6" s="15">
        <v>2</v>
      </c>
      <c r="F6" s="78">
        <v>3</v>
      </c>
      <c r="G6" s="14">
        <v>4</v>
      </c>
      <c r="H6" s="14">
        <v>5</v>
      </c>
      <c r="I6" s="18">
        <v>6</v>
      </c>
      <c r="J6" s="19">
        <v>7</v>
      </c>
    </row>
    <row r="7" spans="1:12" s="1" customFormat="1" ht="30" customHeight="1" thickBot="1" x14ac:dyDescent="0.35">
      <c r="A7" s="13">
        <v>10000000</v>
      </c>
      <c r="B7" s="94" t="s">
        <v>3</v>
      </c>
      <c r="C7" s="21">
        <v>113590000</v>
      </c>
      <c r="D7" s="107">
        <v>124906.1</v>
      </c>
      <c r="E7" s="107">
        <v>113344.815</v>
      </c>
      <c r="F7" s="107">
        <v>115251.62201000002</v>
      </c>
      <c r="G7" s="80">
        <f>F7-E7</f>
        <v>1906.8070100000186</v>
      </c>
      <c r="H7" s="22">
        <f>F7/E7</f>
        <v>1.016823063410532</v>
      </c>
      <c r="I7" s="46">
        <f>F7/F100</f>
        <v>0.50681032263252557</v>
      </c>
      <c r="J7" s="47">
        <f>F7/F99</f>
        <v>0.97177606677662054</v>
      </c>
      <c r="K7" s="115"/>
    </row>
    <row r="8" spans="1:12" ht="45.75" customHeight="1" x14ac:dyDescent="0.35">
      <c r="A8" s="23">
        <v>11000000</v>
      </c>
      <c r="B8" s="24" t="s">
        <v>4</v>
      </c>
      <c r="C8" s="25">
        <v>71615000</v>
      </c>
      <c r="D8" s="108">
        <v>80433.399999999994</v>
      </c>
      <c r="E8" s="108">
        <v>72241.653999999995</v>
      </c>
      <c r="F8" s="108">
        <v>72252.764690000011</v>
      </c>
      <c r="G8" s="81">
        <f t="shared" ref="G8:G79" si="0">F8-E8</f>
        <v>11.110690000015893</v>
      </c>
      <c r="H8" s="26">
        <f t="shared" ref="H8:H73" si="1">F8/E8</f>
        <v>1.0001537989426434</v>
      </c>
      <c r="I8" s="116">
        <f>F8/F100</f>
        <v>0.31772608788493745</v>
      </c>
      <c r="J8" s="117">
        <f>F8/F99</f>
        <v>0.60921925661135334</v>
      </c>
      <c r="K8" s="68"/>
    </row>
    <row r="9" spans="1:12" s="53" customFormat="1" ht="26.25" customHeight="1" x14ac:dyDescent="0.35">
      <c r="A9" s="50">
        <v>11010000</v>
      </c>
      <c r="B9" s="28" t="s">
        <v>5</v>
      </c>
      <c r="C9" s="51">
        <v>71585000</v>
      </c>
      <c r="D9" s="109">
        <v>80403.399999999994</v>
      </c>
      <c r="E9" s="109">
        <v>72211.653999999995</v>
      </c>
      <c r="F9" s="109">
        <v>72218.690690000018</v>
      </c>
      <c r="G9" s="82">
        <f t="shared" si="0"/>
        <v>7.0366900000226451</v>
      </c>
      <c r="H9" s="52">
        <f t="shared" si="1"/>
        <v>1.0000974453514113</v>
      </c>
      <c r="I9" s="118">
        <f>F9/F100</f>
        <v>0.31757625003769324</v>
      </c>
      <c r="J9" s="119">
        <f>F9/F99</f>
        <v>0.6089319522149218</v>
      </c>
      <c r="K9" s="120"/>
    </row>
    <row r="10" spans="1:12" ht="72" customHeight="1" x14ac:dyDescent="0.35">
      <c r="A10" s="31">
        <v>11010100</v>
      </c>
      <c r="B10" s="32" t="s">
        <v>6</v>
      </c>
      <c r="C10" s="33">
        <v>56800000</v>
      </c>
      <c r="D10" s="110">
        <v>64193.4</v>
      </c>
      <c r="E10" s="110">
        <v>58394.383999999998</v>
      </c>
      <c r="F10" s="110">
        <v>57754.106540000001</v>
      </c>
      <c r="G10" s="83">
        <f t="shared" si="0"/>
        <v>-640.27745999999752</v>
      </c>
      <c r="H10" s="34">
        <f t="shared" si="1"/>
        <v>0.98903529044847882</v>
      </c>
      <c r="I10" s="121">
        <f>F10/F100</f>
        <v>0.25396933126330279</v>
      </c>
      <c r="J10" s="122">
        <f>F10/F99</f>
        <v>0.48696979283093639</v>
      </c>
      <c r="K10" s="68"/>
      <c r="L10" s="68">
        <f>J7+J50+J76</f>
        <v>1.0000000000000002</v>
      </c>
    </row>
    <row r="11" spans="1:12" ht="117" customHeight="1" x14ac:dyDescent="0.35">
      <c r="A11" s="31">
        <v>11010200</v>
      </c>
      <c r="B11" s="32" t="s">
        <v>7</v>
      </c>
      <c r="C11" s="33">
        <v>1630000</v>
      </c>
      <c r="D11" s="110">
        <v>1630</v>
      </c>
      <c r="E11" s="110">
        <v>1467</v>
      </c>
      <c r="F11" s="110">
        <v>1081.8296</v>
      </c>
      <c r="G11" s="83">
        <f t="shared" si="0"/>
        <v>-385.17039999999997</v>
      </c>
      <c r="H11" s="34">
        <f t="shared" si="1"/>
        <v>0.73744349011588273</v>
      </c>
      <c r="I11" s="121">
        <f>F11/F100</f>
        <v>4.7572641412529822E-3</v>
      </c>
      <c r="J11" s="122">
        <f>F11/F99</f>
        <v>9.121746794325437E-3</v>
      </c>
      <c r="K11" s="68"/>
    </row>
    <row r="12" spans="1:12" ht="76.5" customHeight="1" x14ac:dyDescent="0.35">
      <c r="A12" s="31">
        <v>11010400</v>
      </c>
      <c r="B12" s="32" t="s">
        <v>8</v>
      </c>
      <c r="C12" s="33">
        <v>12400000</v>
      </c>
      <c r="D12" s="110">
        <v>13130</v>
      </c>
      <c r="E12" s="110">
        <v>10905.2</v>
      </c>
      <c r="F12" s="110">
        <v>12094.023060000001</v>
      </c>
      <c r="G12" s="83">
        <f t="shared" si="0"/>
        <v>1188.8230600000006</v>
      </c>
      <c r="H12" s="34">
        <f t="shared" si="1"/>
        <v>1.10901432894399</v>
      </c>
      <c r="I12" s="121">
        <f>F12/F100</f>
        <v>5.3182555022366435E-2</v>
      </c>
      <c r="J12" s="122">
        <f>F12/F99</f>
        <v>0.10197411503443142</v>
      </c>
      <c r="K12" s="68"/>
    </row>
    <row r="13" spans="1:12" ht="75.75" customHeight="1" x14ac:dyDescent="0.35">
      <c r="A13" s="31">
        <v>11010500</v>
      </c>
      <c r="B13" s="32" t="s">
        <v>9</v>
      </c>
      <c r="C13" s="33">
        <v>755000</v>
      </c>
      <c r="D13" s="110">
        <v>1450</v>
      </c>
      <c r="E13" s="110">
        <v>1445.07</v>
      </c>
      <c r="F13" s="110">
        <v>1288.7314899999999</v>
      </c>
      <c r="G13" s="83">
        <f t="shared" si="0"/>
        <v>-156.33851000000004</v>
      </c>
      <c r="H13" s="34">
        <f t="shared" si="1"/>
        <v>0.89181250043250493</v>
      </c>
      <c r="I13" s="121">
        <f>F13/F100</f>
        <v>5.6670996107709808E-3</v>
      </c>
      <c r="J13" s="122">
        <f>F13/F99</f>
        <v>1.0866297555228423E-2</v>
      </c>
      <c r="K13" s="68"/>
    </row>
    <row r="14" spans="1:12" s="5" customFormat="1" ht="24.75" customHeight="1" x14ac:dyDescent="0.35">
      <c r="A14" s="27">
        <v>11020000</v>
      </c>
      <c r="B14" s="28" t="s">
        <v>10</v>
      </c>
      <c r="C14" s="29">
        <v>30000</v>
      </c>
      <c r="D14" s="109">
        <v>30</v>
      </c>
      <c r="E14" s="109">
        <v>30</v>
      </c>
      <c r="F14" s="109">
        <v>34.073999999999998</v>
      </c>
      <c r="G14" s="84">
        <f t="shared" si="0"/>
        <v>4.0739999999999981</v>
      </c>
      <c r="H14" s="30">
        <f t="shared" si="1"/>
        <v>1.1357999999999999</v>
      </c>
      <c r="I14" s="123">
        <f>F14/F100</f>
        <v>1.4983784724420011E-4</v>
      </c>
      <c r="J14" s="122">
        <f>F14/F99</f>
        <v>2.8730439643160526E-4</v>
      </c>
      <c r="K14" s="124"/>
    </row>
    <row r="15" spans="1:12" ht="52.5" customHeight="1" x14ac:dyDescent="0.35">
      <c r="A15" s="31">
        <v>11020200</v>
      </c>
      <c r="B15" s="32" t="s">
        <v>11</v>
      </c>
      <c r="C15" s="33">
        <v>30000</v>
      </c>
      <c r="D15" s="110">
        <v>30</v>
      </c>
      <c r="E15" s="110">
        <v>30</v>
      </c>
      <c r="F15" s="110">
        <v>34.073999999999998</v>
      </c>
      <c r="G15" s="83">
        <f t="shared" si="0"/>
        <v>4.0739999999999981</v>
      </c>
      <c r="H15" s="34">
        <f t="shared" si="1"/>
        <v>1.1357999999999999</v>
      </c>
      <c r="I15" s="121">
        <f>F15/F100</f>
        <v>1.4983784724420011E-4</v>
      </c>
      <c r="J15" s="122">
        <f>F15/F99</f>
        <v>2.8730439643160526E-4</v>
      </c>
      <c r="K15" s="68"/>
    </row>
    <row r="16" spans="1:12" s="5" customFormat="1" ht="51.75" customHeight="1" x14ac:dyDescent="0.35">
      <c r="A16" s="27">
        <v>13000000</v>
      </c>
      <c r="B16" s="28" t="s">
        <v>12</v>
      </c>
      <c r="C16" s="29">
        <v>14000</v>
      </c>
      <c r="D16" s="109">
        <v>72.3</v>
      </c>
      <c r="E16" s="109">
        <v>72.3</v>
      </c>
      <c r="F16" s="109">
        <v>73.558970000000002</v>
      </c>
      <c r="G16" s="84">
        <f t="shared" si="0"/>
        <v>1.258970000000005</v>
      </c>
      <c r="H16" s="30">
        <f t="shared" si="1"/>
        <v>1.0174131396957125</v>
      </c>
      <c r="I16" s="123">
        <f>F16/F100</f>
        <v>3.2347002730236248E-4</v>
      </c>
      <c r="J16" s="125">
        <f>F16/F99</f>
        <v>6.2023288953397195E-4</v>
      </c>
      <c r="K16" s="124"/>
    </row>
    <row r="17" spans="1:11" ht="47.25" customHeight="1" x14ac:dyDescent="0.35">
      <c r="A17" s="31">
        <v>13010000</v>
      </c>
      <c r="B17" s="32" t="s">
        <v>13</v>
      </c>
      <c r="C17" s="33">
        <v>0</v>
      </c>
      <c r="D17" s="110">
        <v>56.8</v>
      </c>
      <c r="E17" s="110">
        <v>56.8</v>
      </c>
      <c r="F17" s="110">
        <v>57.112169999999999</v>
      </c>
      <c r="G17" s="83">
        <f t="shared" si="0"/>
        <v>0.31217000000000183</v>
      </c>
      <c r="H17" s="34">
        <f t="shared" si="1"/>
        <v>1.0054959507042254</v>
      </c>
      <c r="I17" s="121">
        <f>F17/F100</f>
        <v>2.5114646370384425E-4</v>
      </c>
      <c r="J17" s="122">
        <f>F17/F99</f>
        <v>4.8155712657008956E-4</v>
      </c>
      <c r="K17" s="68"/>
    </row>
    <row r="18" spans="1:11" ht="89.25" customHeight="1" x14ac:dyDescent="0.35">
      <c r="A18" s="31">
        <v>13010100</v>
      </c>
      <c r="B18" s="32" t="s">
        <v>14</v>
      </c>
      <c r="C18" s="33">
        <v>0</v>
      </c>
      <c r="D18" s="110">
        <v>7.7</v>
      </c>
      <c r="E18" s="110">
        <v>7.7</v>
      </c>
      <c r="F18" s="110">
        <v>7.9331700000000005</v>
      </c>
      <c r="G18" s="83">
        <f t="shared" si="0"/>
        <v>0.23317000000000032</v>
      </c>
      <c r="H18" s="30">
        <f t="shared" si="1"/>
        <v>1.0302818181818183</v>
      </c>
      <c r="I18" s="121">
        <f>F18/F100</f>
        <v>3.4885517245473709E-5</v>
      </c>
      <c r="J18" s="122">
        <f>F18/F99</f>
        <v>6.6890726613820454E-5</v>
      </c>
      <c r="K18" s="68"/>
    </row>
    <row r="19" spans="1:11" ht="117" customHeight="1" x14ac:dyDescent="0.35">
      <c r="A19" s="31">
        <v>13010200</v>
      </c>
      <c r="B19" s="32" t="s">
        <v>15</v>
      </c>
      <c r="C19" s="33">
        <v>0</v>
      </c>
      <c r="D19" s="110">
        <v>49.1</v>
      </c>
      <c r="E19" s="110">
        <v>49.1</v>
      </c>
      <c r="F19" s="110">
        <v>49.179000000000002</v>
      </c>
      <c r="G19" s="83">
        <f t="shared" si="0"/>
        <v>7.9000000000000625E-2</v>
      </c>
      <c r="H19" s="34">
        <f t="shared" si="1"/>
        <v>1.0016089613034624</v>
      </c>
      <c r="I19" s="121">
        <f>F19/F100</f>
        <v>2.1626094645837055E-4</v>
      </c>
      <c r="J19" s="122">
        <f>F19/F99</f>
        <v>4.1466639995626917E-4</v>
      </c>
      <c r="K19" s="68"/>
    </row>
    <row r="20" spans="1:11" ht="45" customHeight="1" x14ac:dyDescent="0.35">
      <c r="A20" s="31">
        <v>13020000</v>
      </c>
      <c r="B20" s="32" t="s">
        <v>94</v>
      </c>
      <c r="C20" s="33"/>
      <c r="D20" s="110">
        <v>0.5</v>
      </c>
      <c r="E20" s="110">
        <v>0.5</v>
      </c>
      <c r="F20" s="110">
        <v>0.53533000000000008</v>
      </c>
      <c r="G20" s="83">
        <f t="shared" ref="G20:G21" si="2">F20-E20</f>
        <v>3.5330000000000084E-2</v>
      </c>
      <c r="H20" s="34">
        <f t="shared" si="1"/>
        <v>1.0706600000000002</v>
      </c>
      <c r="I20" s="121" t="e">
        <f>F20/F101</f>
        <v>#DIV/0!</v>
      </c>
      <c r="J20" s="122">
        <f>F20/F100</f>
        <v>2.3540733334870475E-6</v>
      </c>
      <c r="K20" s="68"/>
    </row>
    <row r="21" spans="1:11" ht="72" customHeight="1" x14ac:dyDescent="0.35">
      <c r="A21" s="31">
        <v>13020400</v>
      </c>
      <c r="B21" s="32" t="s">
        <v>95</v>
      </c>
      <c r="C21" s="33"/>
      <c r="D21" s="110">
        <v>0.5</v>
      </c>
      <c r="E21" s="110">
        <v>0.5</v>
      </c>
      <c r="F21" s="110">
        <v>0.53533000000000008</v>
      </c>
      <c r="G21" s="83">
        <f t="shared" si="2"/>
        <v>3.5330000000000084E-2</v>
      </c>
      <c r="H21" s="34">
        <f t="shared" si="1"/>
        <v>1.0706600000000002</v>
      </c>
      <c r="I21" s="121" t="e">
        <f>F21/F102</f>
        <v>#DIV/0!</v>
      </c>
      <c r="J21" s="122" t="e">
        <f>F21/F101</f>
        <v>#DIV/0!</v>
      </c>
      <c r="K21" s="68"/>
    </row>
    <row r="22" spans="1:11" ht="50.25" customHeight="1" x14ac:dyDescent="0.35">
      <c r="A22" s="31">
        <v>13030000</v>
      </c>
      <c r="B22" s="32" t="s">
        <v>16</v>
      </c>
      <c r="C22" s="33">
        <v>14000</v>
      </c>
      <c r="D22" s="110">
        <v>14</v>
      </c>
      <c r="E22" s="110">
        <v>14</v>
      </c>
      <c r="F22" s="110">
        <v>15.91147</v>
      </c>
      <c r="G22" s="83">
        <f t="shared" si="0"/>
        <v>1.9114699999999996</v>
      </c>
      <c r="H22" s="34">
        <f t="shared" si="1"/>
        <v>1.1365335714285714</v>
      </c>
      <c r="I22" s="121">
        <f>F22/F100</f>
        <v>6.9969490265031189E-5</v>
      </c>
      <c r="J22" s="122">
        <f>F22/F99</f>
        <v>1.3416197935932364E-4</v>
      </c>
      <c r="K22" s="68"/>
    </row>
    <row r="23" spans="1:11" ht="50.25" customHeight="1" x14ac:dyDescent="0.35">
      <c r="A23" s="31">
        <v>13030100</v>
      </c>
      <c r="B23" s="32" t="s">
        <v>17</v>
      </c>
      <c r="C23" s="33">
        <v>14000</v>
      </c>
      <c r="D23" s="110">
        <v>14</v>
      </c>
      <c r="E23" s="110">
        <v>14</v>
      </c>
      <c r="F23" s="110">
        <v>15.91147</v>
      </c>
      <c r="G23" s="83">
        <f t="shared" si="0"/>
        <v>1.9114699999999996</v>
      </c>
      <c r="H23" s="34">
        <f t="shared" si="1"/>
        <v>1.1365335714285714</v>
      </c>
      <c r="I23" s="121">
        <f>F23/F100</f>
        <v>6.9969490265031189E-5</v>
      </c>
      <c r="J23" s="122">
        <f>F23/F99</f>
        <v>1.3416197935932364E-4</v>
      </c>
      <c r="K23" s="68"/>
    </row>
    <row r="24" spans="1:11" ht="47.25" customHeight="1" x14ac:dyDescent="0.35">
      <c r="A24" s="31">
        <v>13040000</v>
      </c>
      <c r="B24" s="32" t="s">
        <v>96</v>
      </c>
      <c r="C24" s="33"/>
      <c r="D24" s="110">
        <v>1</v>
      </c>
      <c r="E24" s="110">
        <v>1</v>
      </c>
      <c r="F24" s="110">
        <v>0</v>
      </c>
      <c r="G24" s="83">
        <f t="shared" si="0"/>
        <v>-1</v>
      </c>
      <c r="H24" s="34">
        <f t="shared" si="1"/>
        <v>0</v>
      </c>
      <c r="I24" s="121">
        <f>F24/F100</f>
        <v>0</v>
      </c>
      <c r="J24" s="122">
        <f>F24/F99</f>
        <v>0</v>
      </c>
      <c r="K24" s="68"/>
    </row>
    <row r="25" spans="1:11" ht="71.25" customHeight="1" x14ac:dyDescent="0.35">
      <c r="A25" s="31">
        <v>13040100</v>
      </c>
      <c r="B25" s="32" t="s">
        <v>97</v>
      </c>
      <c r="C25" s="58"/>
      <c r="D25" s="110">
        <v>1</v>
      </c>
      <c r="E25" s="110">
        <v>1</v>
      </c>
      <c r="F25" s="110">
        <v>0</v>
      </c>
      <c r="G25" s="83">
        <f t="shared" si="0"/>
        <v>-1</v>
      </c>
      <c r="H25" s="34">
        <f t="shared" si="1"/>
        <v>0</v>
      </c>
      <c r="I25" s="121">
        <f>F25/F100</f>
        <v>0</v>
      </c>
      <c r="J25" s="122">
        <f>F25/F99</f>
        <v>0</v>
      </c>
      <c r="K25" s="68"/>
    </row>
    <row r="26" spans="1:11" s="6" customFormat="1" ht="36" customHeight="1" x14ac:dyDescent="0.2">
      <c r="A26" s="27">
        <v>14000000</v>
      </c>
      <c r="B26" s="95" t="s">
        <v>18</v>
      </c>
      <c r="C26" s="35">
        <v>3500000</v>
      </c>
      <c r="D26" s="109">
        <v>3500</v>
      </c>
      <c r="E26" s="109">
        <v>3165</v>
      </c>
      <c r="F26" s="109">
        <v>3479.2911600000002</v>
      </c>
      <c r="G26" s="84">
        <f t="shared" si="0"/>
        <v>314.29116000000022</v>
      </c>
      <c r="H26" s="30">
        <f t="shared" si="1"/>
        <v>1.099302104265403</v>
      </c>
      <c r="I26" s="123">
        <f>F26/F100</f>
        <v>1.5299920682930559E-2</v>
      </c>
      <c r="J26" s="125">
        <f>F26/F99</f>
        <v>2.9336609929377817E-2</v>
      </c>
      <c r="K26" s="126"/>
    </row>
    <row r="27" spans="1:11" ht="44.25" customHeight="1" x14ac:dyDescent="0.35">
      <c r="A27" s="31">
        <v>14020000</v>
      </c>
      <c r="B27" s="32" t="s">
        <v>19</v>
      </c>
      <c r="C27" s="33">
        <v>600000</v>
      </c>
      <c r="D27" s="110">
        <v>600</v>
      </c>
      <c r="E27" s="110">
        <v>540</v>
      </c>
      <c r="F27" s="110">
        <v>591.50826000000006</v>
      </c>
      <c r="G27" s="83">
        <f t="shared" si="0"/>
        <v>51.508260000000064</v>
      </c>
      <c r="H27" s="34">
        <f t="shared" si="1"/>
        <v>1.0953856666666668</v>
      </c>
      <c r="I27" s="121">
        <f>F27/F100</f>
        <v>2.6011129983436821E-3</v>
      </c>
      <c r="J27" s="122">
        <f>F27/F9</f>
        <v>8.1905148701609601E-3</v>
      </c>
      <c r="K27" s="68"/>
    </row>
    <row r="28" spans="1:11" ht="28.5" customHeight="1" x14ac:dyDescent="0.35">
      <c r="A28" s="31">
        <v>14021900</v>
      </c>
      <c r="B28" s="32" t="s">
        <v>20</v>
      </c>
      <c r="C28" s="33">
        <v>600000</v>
      </c>
      <c r="D28" s="110">
        <v>600</v>
      </c>
      <c r="E28" s="110">
        <v>540</v>
      </c>
      <c r="F28" s="110">
        <v>591.50826000000006</v>
      </c>
      <c r="G28" s="83">
        <f t="shared" si="0"/>
        <v>51.508260000000064</v>
      </c>
      <c r="H28" s="34">
        <f t="shared" si="1"/>
        <v>1.0953856666666668</v>
      </c>
      <c r="I28" s="121">
        <f>F28/F100</f>
        <v>2.6011129983436821E-3</v>
      </c>
      <c r="J28" s="122">
        <f>F28/F99</f>
        <v>4.9874662095324603E-3</v>
      </c>
      <c r="K28" s="68"/>
    </row>
    <row r="29" spans="1:11" ht="71.25" customHeight="1" x14ac:dyDescent="0.35">
      <c r="A29" s="31">
        <v>14030000</v>
      </c>
      <c r="B29" s="32" t="s">
        <v>21</v>
      </c>
      <c r="C29" s="33">
        <v>2000000</v>
      </c>
      <c r="D29" s="110">
        <v>2000</v>
      </c>
      <c r="E29" s="110">
        <v>1800</v>
      </c>
      <c r="F29" s="110">
        <v>1954.0150599999999</v>
      </c>
      <c r="G29" s="83">
        <f t="shared" si="0"/>
        <v>154.01505999999995</v>
      </c>
      <c r="H29" s="34">
        <f t="shared" si="1"/>
        <v>1.0855639222222222</v>
      </c>
      <c r="I29" s="121">
        <f>F29/F100</f>
        <v>8.5926339752640298E-3</v>
      </c>
      <c r="J29" s="122">
        <f>F29/F99</f>
        <v>1.6475820785102041E-2</v>
      </c>
      <c r="K29" s="68"/>
    </row>
    <row r="30" spans="1:11" ht="23.25" x14ac:dyDescent="0.35">
      <c r="A30" s="31">
        <v>14031900</v>
      </c>
      <c r="B30" s="32" t="s">
        <v>20</v>
      </c>
      <c r="C30" s="33">
        <v>2000000</v>
      </c>
      <c r="D30" s="110">
        <v>2000</v>
      </c>
      <c r="E30" s="110">
        <v>1800</v>
      </c>
      <c r="F30" s="110">
        <v>1954.0150599999999</v>
      </c>
      <c r="G30" s="83">
        <f t="shared" si="0"/>
        <v>154.01505999999995</v>
      </c>
      <c r="H30" s="34">
        <f t="shared" si="1"/>
        <v>1.0855639222222222</v>
      </c>
      <c r="I30" s="121">
        <f>F30/F100</f>
        <v>8.5926339752640298E-3</v>
      </c>
      <c r="J30" s="122">
        <f>F30/F99</f>
        <v>1.6475820785102041E-2</v>
      </c>
      <c r="K30" s="68"/>
    </row>
    <row r="31" spans="1:11" ht="73.5" customHeight="1" x14ac:dyDescent="0.35">
      <c r="A31" s="31">
        <v>14040000</v>
      </c>
      <c r="B31" s="32" t="s">
        <v>22</v>
      </c>
      <c r="C31" s="33">
        <v>900000</v>
      </c>
      <c r="D31" s="110">
        <v>900</v>
      </c>
      <c r="E31" s="110">
        <v>825</v>
      </c>
      <c r="F31" s="110">
        <v>933.76783999999998</v>
      </c>
      <c r="G31" s="83">
        <f t="shared" si="0"/>
        <v>108.76783999999998</v>
      </c>
      <c r="H31" s="34">
        <f t="shared" si="1"/>
        <v>1.1318398060606061</v>
      </c>
      <c r="I31" s="121">
        <f>F31/F100</f>
        <v>4.1061737093228473E-3</v>
      </c>
      <c r="J31" s="122">
        <f>F31/F99</f>
        <v>7.873322934743316E-3</v>
      </c>
      <c r="K31" s="68"/>
    </row>
    <row r="32" spans="1:11" s="5" customFormat="1" ht="75" customHeight="1" x14ac:dyDescent="0.35">
      <c r="A32" s="27">
        <v>18000000</v>
      </c>
      <c r="B32" s="28" t="s">
        <v>23</v>
      </c>
      <c r="C32" s="29">
        <v>38461000</v>
      </c>
      <c r="D32" s="109">
        <v>40900.400000000001</v>
      </c>
      <c r="E32" s="109">
        <v>37865.860999999997</v>
      </c>
      <c r="F32" s="109">
        <v>39446.007189999997</v>
      </c>
      <c r="G32" s="84">
        <f t="shared" si="0"/>
        <v>1580.1461899999995</v>
      </c>
      <c r="H32" s="30">
        <f t="shared" si="1"/>
        <v>1.0417301006307502</v>
      </c>
      <c r="I32" s="123">
        <f>F32/F100</f>
        <v>0.17346084403735515</v>
      </c>
      <c r="J32" s="122">
        <f>F32/F99</f>
        <v>0.33259996734635527</v>
      </c>
      <c r="K32" s="124"/>
    </row>
    <row r="33" spans="1:14" ht="30" customHeight="1" x14ac:dyDescent="0.35">
      <c r="A33" s="31">
        <v>18010000</v>
      </c>
      <c r="B33" s="32" t="s">
        <v>24</v>
      </c>
      <c r="C33" s="33">
        <v>12619000</v>
      </c>
      <c r="D33" s="110">
        <v>13165.4</v>
      </c>
      <c r="E33" s="110">
        <v>12533.583000000001</v>
      </c>
      <c r="F33" s="110">
        <v>12025.629419999999</v>
      </c>
      <c r="G33" s="83">
        <f t="shared" si="0"/>
        <v>-507.95358000000124</v>
      </c>
      <c r="H33" s="34">
        <f t="shared" si="1"/>
        <v>0.95947259614429481</v>
      </c>
      <c r="I33" s="121">
        <f>F33/F100</f>
        <v>5.2881799144489018E-2</v>
      </c>
      <c r="J33" s="122">
        <f>F33/F99</f>
        <v>0.10139743505967175</v>
      </c>
      <c r="K33" s="68"/>
    </row>
    <row r="34" spans="1:14" ht="94.5" customHeight="1" x14ac:dyDescent="0.35">
      <c r="A34" s="31">
        <v>18010100</v>
      </c>
      <c r="B34" s="32" t="s">
        <v>25</v>
      </c>
      <c r="C34" s="33">
        <v>71000</v>
      </c>
      <c r="D34" s="110">
        <v>71</v>
      </c>
      <c r="E34" s="110">
        <v>70.882999999999996</v>
      </c>
      <c r="F34" s="110">
        <v>109.41229</v>
      </c>
      <c r="G34" s="83">
        <f t="shared" si="0"/>
        <v>38.529290000000003</v>
      </c>
      <c r="H34" s="34">
        <f t="shared" si="1"/>
        <v>1.5435617849131669</v>
      </c>
      <c r="I34" s="121">
        <f>F34/F100</f>
        <v>4.8113230016018441E-4</v>
      </c>
      <c r="J34" s="122">
        <f>F34/F99</f>
        <v>9.2254011682367076E-4</v>
      </c>
      <c r="K34" s="68"/>
      <c r="L34" s="45">
        <f>E34+E35+E36+E37</f>
        <v>3058.9169999999999</v>
      </c>
      <c r="N34" s="45">
        <f>F34+F35+F36+F37</f>
        <v>2978.5893799999999</v>
      </c>
    </row>
    <row r="35" spans="1:14" ht="91.5" customHeight="1" x14ac:dyDescent="0.35">
      <c r="A35" s="31">
        <v>18010200</v>
      </c>
      <c r="B35" s="32" t="s">
        <v>26</v>
      </c>
      <c r="C35" s="33">
        <v>181000</v>
      </c>
      <c r="D35" s="110">
        <v>181</v>
      </c>
      <c r="E35" s="110">
        <v>165.917</v>
      </c>
      <c r="F35" s="110">
        <v>163.23842000000002</v>
      </c>
      <c r="G35" s="83">
        <f t="shared" si="0"/>
        <v>-2.6785799999999824</v>
      </c>
      <c r="H35" s="34">
        <f t="shared" si="1"/>
        <v>0.98385590385554234</v>
      </c>
      <c r="I35" s="121">
        <f>F35/F100</f>
        <v>7.1782865059413586E-4</v>
      </c>
      <c r="J35" s="122">
        <f>F35/F99</f>
        <v>1.3763900843032483E-3</v>
      </c>
      <c r="K35" s="68"/>
    </row>
    <row r="36" spans="1:14" ht="102" customHeight="1" x14ac:dyDescent="0.35">
      <c r="A36" s="31">
        <v>18010300</v>
      </c>
      <c r="B36" s="32" t="s">
        <v>27</v>
      </c>
      <c r="C36" s="33">
        <v>979000</v>
      </c>
      <c r="D36" s="110">
        <v>979</v>
      </c>
      <c r="E36" s="110">
        <v>979</v>
      </c>
      <c r="F36" s="110">
        <v>751.57726000000002</v>
      </c>
      <c r="G36" s="83">
        <f t="shared" si="0"/>
        <v>-227.42273999999998</v>
      </c>
      <c r="H36" s="34">
        <f t="shared" si="1"/>
        <v>0.76769893769152198</v>
      </c>
      <c r="I36" s="121">
        <f>F36/F100</f>
        <v>3.3050043633296496E-3</v>
      </c>
      <c r="J36" s="122">
        <f>F36/F99</f>
        <v>6.3371324486711173E-3</v>
      </c>
      <c r="K36" s="68"/>
    </row>
    <row r="37" spans="1:14" ht="94.5" customHeight="1" x14ac:dyDescent="0.35">
      <c r="A37" s="31">
        <v>18010400</v>
      </c>
      <c r="B37" s="32" t="s">
        <v>28</v>
      </c>
      <c r="C37" s="33">
        <v>1843000</v>
      </c>
      <c r="D37" s="110">
        <v>1938.7</v>
      </c>
      <c r="E37" s="110">
        <v>1843.117</v>
      </c>
      <c r="F37" s="110">
        <v>1954.36141</v>
      </c>
      <c r="G37" s="83">
        <f t="shared" si="0"/>
        <v>111.24441000000002</v>
      </c>
      <c r="H37" s="34">
        <f t="shared" si="1"/>
        <v>1.0603566729621614</v>
      </c>
      <c r="I37" s="121">
        <f>F37/F100</f>
        <v>8.5941570232887111E-3</v>
      </c>
      <c r="J37" s="122">
        <f>F37/F99</f>
        <v>1.647874113133976E-2</v>
      </c>
      <c r="K37" s="68"/>
    </row>
    <row r="38" spans="1:14" ht="20.25" customHeight="1" x14ac:dyDescent="0.35">
      <c r="A38" s="31">
        <v>18010500</v>
      </c>
      <c r="B38" s="32" t="s">
        <v>29</v>
      </c>
      <c r="C38" s="33">
        <v>794000</v>
      </c>
      <c r="D38" s="110">
        <v>1199</v>
      </c>
      <c r="E38" s="110">
        <v>1190.8330000000001</v>
      </c>
      <c r="F38" s="110">
        <v>1312.53856</v>
      </c>
      <c r="G38" s="83">
        <f t="shared" si="0"/>
        <v>121.70555999999988</v>
      </c>
      <c r="H38" s="34">
        <f t="shared" si="1"/>
        <v>1.102202038405049</v>
      </c>
      <c r="I38" s="121">
        <f>F38/F100</f>
        <v>5.7717894070376937E-3</v>
      </c>
      <c r="J38" s="122">
        <f>F38/F99</f>
        <v>1.1067033479309981E-2</v>
      </c>
      <c r="K38" s="68"/>
      <c r="L38" s="45">
        <f>E38+E39+E40+E41</f>
        <v>9270.366</v>
      </c>
      <c r="M38" s="45">
        <f>F38+F39+F40+F41</f>
        <v>8860.385040000001</v>
      </c>
      <c r="N38">
        <f>M38/L38*100</f>
        <v>95.577510531946643</v>
      </c>
    </row>
    <row r="39" spans="1:14" ht="20.25" customHeight="1" x14ac:dyDescent="0.35">
      <c r="A39" s="31">
        <v>18010600</v>
      </c>
      <c r="B39" s="32" t="s">
        <v>30</v>
      </c>
      <c r="C39" s="33">
        <v>4394000</v>
      </c>
      <c r="D39" s="110">
        <v>4394</v>
      </c>
      <c r="E39" s="110">
        <v>3903.8330000000001</v>
      </c>
      <c r="F39" s="110">
        <v>3414.1078299999999</v>
      </c>
      <c r="G39" s="83">
        <f t="shared" si="0"/>
        <v>-489.72517000000016</v>
      </c>
      <c r="H39" s="34">
        <f t="shared" si="1"/>
        <v>0.874552735734341</v>
      </c>
      <c r="I39" s="121">
        <f>F39/F100</f>
        <v>1.5013281901354919E-2</v>
      </c>
      <c r="J39" s="122">
        <f>F39/F99</f>
        <v>2.8786998575176602E-2</v>
      </c>
      <c r="K39" s="68"/>
    </row>
    <row r="40" spans="1:14" ht="20.25" customHeight="1" x14ac:dyDescent="0.35">
      <c r="A40" s="31">
        <v>18010700</v>
      </c>
      <c r="B40" s="32" t="s">
        <v>31</v>
      </c>
      <c r="C40" s="33">
        <v>1200000</v>
      </c>
      <c r="D40" s="110">
        <v>1245.7</v>
      </c>
      <c r="E40" s="110">
        <v>1245.7</v>
      </c>
      <c r="F40" s="110">
        <v>1270.8196599999999</v>
      </c>
      <c r="G40" s="83">
        <f t="shared" si="0"/>
        <v>25.11965999999984</v>
      </c>
      <c r="H40" s="34">
        <f t="shared" si="1"/>
        <v>1.020165095929999</v>
      </c>
      <c r="I40" s="121">
        <f>F40/F100</f>
        <v>5.588333688149507E-3</v>
      </c>
      <c r="J40" s="122">
        <f>F40/F99</f>
        <v>1.0715268984848206E-2</v>
      </c>
      <c r="K40" s="68"/>
    </row>
    <row r="41" spans="1:14" ht="20.25" customHeight="1" x14ac:dyDescent="0.35">
      <c r="A41" s="31">
        <v>18010900</v>
      </c>
      <c r="B41" s="32" t="s">
        <v>32</v>
      </c>
      <c r="C41" s="33">
        <v>2930000</v>
      </c>
      <c r="D41" s="110">
        <v>2930</v>
      </c>
      <c r="E41" s="110">
        <v>2930</v>
      </c>
      <c r="F41" s="110">
        <v>2862.9189900000001</v>
      </c>
      <c r="G41" s="83">
        <f t="shared" si="0"/>
        <v>-67.081009999999878</v>
      </c>
      <c r="H41" s="34">
        <f t="shared" si="1"/>
        <v>0.97710545733788401</v>
      </c>
      <c r="I41" s="121">
        <f>F41/F100</f>
        <v>1.258947051406174E-2</v>
      </c>
      <c r="J41" s="122">
        <f>F41/F99</f>
        <v>2.4139496755723747E-2</v>
      </c>
      <c r="K41" s="68"/>
    </row>
    <row r="42" spans="1:14" ht="20.25" customHeight="1" x14ac:dyDescent="0.35">
      <c r="A42" s="101">
        <v>18011000</v>
      </c>
      <c r="B42" s="99" t="s">
        <v>105</v>
      </c>
      <c r="C42" s="33"/>
      <c r="D42" s="110">
        <v>0</v>
      </c>
      <c r="E42" s="110">
        <v>0</v>
      </c>
      <c r="F42" s="110">
        <v>1.04</v>
      </c>
      <c r="G42" s="83">
        <f t="shared" ref="G42" si="3">F42-E42</f>
        <v>1.04</v>
      </c>
      <c r="H42" s="34"/>
      <c r="I42" s="121" t="e">
        <f>F42/F101</f>
        <v>#DIV/0!</v>
      </c>
      <c r="J42" s="122">
        <f>F42/F100</f>
        <v>4.5733216274569502E-6</v>
      </c>
      <c r="K42" s="68"/>
    </row>
    <row r="43" spans="1:14" ht="21.75" customHeight="1" x14ac:dyDescent="0.35">
      <c r="A43" s="31">
        <v>18011100</v>
      </c>
      <c r="B43" s="32" t="s">
        <v>33</v>
      </c>
      <c r="C43" s="33">
        <v>227000</v>
      </c>
      <c r="D43" s="110">
        <v>227</v>
      </c>
      <c r="E43" s="110">
        <v>204.3</v>
      </c>
      <c r="F43" s="110">
        <v>185.61500000000001</v>
      </c>
      <c r="G43" s="83">
        <f t="shared" si="0"/>
        <v>-18.685000000000002</v>
      </c>
      <c r="H43" s="34">
        <f t="shared" si="1"/>
        <v>0.90854136074400393</v>
      </c>
      <c r="I43" s="121">
        <f>F43/F100</f>
        <v>8.1622797488502101E-4</v>
      </c>
      <c r="J43" s="122">
        <f>F43/F99</f>
        <v>1.5650644345733525E-3</v>
      </c>
      <c r="K43" s="68"/>
    </row>
    <row r="44" spans="1:14" ht="26.25" hidden="1" customHeight="1" x14ac:dyDescent="0.35">
      <c r="A44" s="31">
        <v>18020000</v>
      </c>
      <c r="B44" s="32" t="s">
        <v>34</v>
      </c>
      <c r="C44" s="33">
        <v>7000</v>
      </c>
      <c r="D44" s="110">
        <v>0</v>
      </c>
      <c r="E44" s="110">
        <v>0</v>
      </c>
      <c r="F44" s="110">
        <v>0</v>
      </c>
      <c r="G44" s="83">
        <f t="shared" si="0"/>
        <v>0</v>
      </c>
      <c r="H44" s="34" t="e">
        <f t="shared" si="1"/>
        <v>#DIV/0!</v>
      </c>
      <c r="I44" s="121"/>
      <c r="J44" s="122"/>
      <c r="K44" s="68"/>
    </row>
    <row r="45" spans="1:14" ht="46.5" hidden="1" customHeight="1" x14ac:dyDescent="0.35">
      <c r="A45" s="31">
        <v>18020100</v>
      </c>
      <c r="B45" s="32" t="s">
        <v>35</v>
      </c>
      <c r="C45" s="33">
        <v>7000</v>
      </c>
      <c r="D45" s="110">
        <v>0</v>
      </c>
      <c r="E45" s="110">
        <v>0</v>
      </c>
      <c r="F45" s="110">
        <v>0</v>
      </c>
      <c r="G45" s="83">
        <f t="shared" si="0"/>
        <v>0</v>
      </c>
      <c r="H45" s="34" t="e">
        <f t="shared" si="1"/>
        <v>#DIV/0!</v>
      </c>
      <c r="I45" s="121"/>
      <c r="J45" s="122"/>
      <c r="K45" s="68"/>
    </row>
    <row r="46" spans="1:14" ht="20.25" customHeight="1" x14ac:dyDescent="0.35">
      <c r="A46" s="31">
        <v>18050000</v>
      </c>
      <c r="B46" s="32" t="s">
        <v>36</v>
      </c>
      <c r="C46" s="33">
        <v>25835000</v>
      </c>
      <c r="D46" s="110">
        <v>27735</v>
      </c>
      <c r="E46" s="110">
        <v>25332.277999999998</v>
      </c>
      <c r="F46" s="110">
        <v>27420.377770000003</v>
      </c>
      <c r="G46" s="83">
        <f t="shared" si="0"/>
        <v>2088.0997700000044</v>
      </c>
      <c r="H46" s="34">
        <f t="shared" si="1"/>
        <v>1.082428424715693</v>
      </c>
      <c r="I46" s="121">
        <f>F46/F100</f>
        <v>0.12057904489286615</v>
      </c>
      <c r="J46" s="122">
        <f>F46/F99</f>
        <v>0.23120253228668361</v>
      </c>
      <c r="K46" s="68"/>
    </row>
    <row r="47" spans="1:14" ht="20.25" customHeight="1" x14ac:dyDescent="0.35">
      <c r="A47" s="31">
        <v>18050300</v>
      </c>
      <c r="B47" s="32" t="s">
        <v>37</v>
      </c>
      <c r="C47" s="33">
        <v>365000</v>
      </c>
      <c r="D47" s="110">
        <v>365</v>
      </c>
      <c r="E47" s="110">
        <v>334.58300000000003</v>
      </c>
      <c r="F47" s="110">
        <v>257.26580000000001</v>
      </c>
      <c r="G47" s="83">
        <f t="shared" si="0"/>
        <v>-77.317200000000014</v>
      </c>
      <c r="H47" s="34">
        <f t="shared" si="1"/>
        <v>0.76891473864482052</v>
      </c>
      <c r="I47" s="121">
        <f>F47/F100</f>
        <v>1.1313069684086676E-3</v>
      </c>
      <c r="J47" s="122">
        <f>F47/F99</f>
        <v>2.1692080586809318E-3</v>
      </c>
      <c r="K47" s="68"/>
    </row>
    <row r="48" spans="1:14" ht="20.25" customHeight="1" x14ac:dyDescent="0.35">
      <c r="A48" s="31">
        <v>18050400</v>
      </c>
      <c r="B48" s="32" t="s">
        <v>38</v>
      </c>
      <c r="C48" s="33">
        <v>11370000</v>
      </c>
      <c r="D48" s="110">
        <v>13270</v>
      </c>
      <c r="E48" s="110">
        <v>12412.695</v>
      </c>
      <c r="F48" s="110">
        <v>13243.472890000001</v>
      </c>
      <c r="G48" s="83">
        <f t="shared" si="0"/>
        <v>830.77789000000121</v>
      </c>
      <c r="H48" s="34">
        <f t="shared" si="1"/>
        <v>1.066929694961489</v>
      </c>
      <c r="I48" s="121">
        <f>F48/F100</f>
        <v>5.8237174029304617E-2</v>
      </c>
      <c r="J48" s="122">
        <f>F48/F99</f>
        <v>0.1116660205822556</v>
      </c>
      <c r="K48" s="68"/>
    </row>
    <row r="49" spans="1:11" ht="92.25" customHeight="1" thickBot="1" x14ac:dyDescent="0.4">
      <c r="A49" s="31">
        <v>18050500</v>
      </c>
      <c r="B49" s="32" t="s">
        <v>39</v>
      </c>
      <c r="C49" s="33">
        <v>14100000</v>
      </c>
      <c r="D49" s="111">
        <v>14100</v>
      </c>
      <c r="E49" s="111">
        <v>12585</v>
      </c>
      <c r="F49" s="111">
        <v>13919.639080000001</v>
      </c>
      <c r="G49" s="85">
        <f t="shared" si="0"/>
        <v>1334.6390800000008</v>
      </c>
      <c r="H49" s="34">
        <f t="shared" si="1"/>
        <v>1.1060499864918554</v>
      </c>
      <c r="I49" s="34">
        <f>F49/F100</f>
        <v>6.1210563895152857E-2</v>
      </c>
      <c r="J49" s="122">
        <f>F49/F99</f>
        <v>0.11736730364574706</v>
      </c>
      <c r="K49" s="68"/>
    </row>
    <row r="50" spans="1:11" s="1" customFormat="1" ht="31.5" customHeight="1" thickBot="1" x14ac:dyDescent="0.35">
      <c r="A50" s="13">
        <v>20000000</v>
      </c>
      <c r="B50" s="20" t="s">
        <v>40</v>
      </c>
      <c r="C50" s="21">
        <v>2145850</v>
      </c>
      <c r="D50" s="107">
        <v>3179.75</v>
      </c>
      <c r="E50" s="107">
        <v>3058.6120000000001</v>
      </c>
      <c r="F50" s="107">
        <v>3346.6788700000011</v>
      </c>
      <c r="G50" s="86">
        <f t="shared" si="0"/>
        <v>288.06687000000102</v>
      </c>
      <c r="H50" s="22">
        <f t="shared" si="1"/>
        <v>1.0941822205627916</v>
      </c>
      <c r="I50" s="46">
        <f>F50/F100</f>
        <v>1.4716768131080955E-2</v>
      </c>
      <c r="J50" s="47">
        <f>F50/F99</f>
        <v>2.8218452567815841E-2</v>
      </c>
      <c r="K50" s="115"/>
    </row>
    <row r="51" spans="1:11" s="5" customFormat="1" ht="47.25" customHeight="1" x14ac:dyDescent="0.35">
      <c r="A51" s="36">
        <v>21000000</v>
      </c>
      <c r="B51" s="37" t="s">
        <v>41</v>
      </c>
      <c r="C51" s="38">
        <v>20200</v>
      </c>
      <c r="D51" s="112">
        <v>529.4</v>
      </c>
      <c r="E51" s="112">
        <v>529.4</v>
      </c>
      <c r="F51" s="112">
        <v>577.17147</v>
      </c>
      <c r="G51" s="87">
        <f t="shared" si="0"/>
        <v>47.771470000000022</v>
      </c>
      <c r="H51" s="39">
        <f t="shared" si="1"/>
        <v>1.0902370041556479</v>
      </c>
      <c r="I51" s="127">
        <f>F51/F100</f>
        <v>2.5380680447135771E-3</v>
      </c>
      <c r="J51" s="128">
        <f>F51/F99</f>
        <v>4.8665815820241936E-3</v>
      </c>
      <c r="K51" s="124"/>
    </row>
    <row r="52" spans="1:11" ht="160.5" customHeight="1" x14ac:dyDescent="0.35">
      <c r="A52" s="31">
        <v>21010000</v>
      </c>
      <c r="B52" s="32" t="s">
        <v>83</v>
      </c>
      <c r="C52" s="33">
        <v>20200</v>
      </c>
      <c r="D52" s="110">
        <v>20.2</v>
      </c>
      <c r="E52" s="110">
        <v>20.2</v>
      </c>
      <c r="F52" s="110">
        <v>18.956</v>
      </c>
      <c r="G52" s="83">
        <f t="shared" si="0"/>
        <v>-1.2439999999999998</v>
      </c>
      <c r="H52" s="34">
        <f>F52/E52</f>
        <v>0.93841584158415847</v>
      </c>
      <c r="I52" s="121">
        <f>F52/F100</f>
        <v>8.3357581509686495E-5</v>
      </c>
      <c r="J52" s="122">
        <f>F52/F99</f>
        <v>1.5983277979566559E-4</v>
      </c>
      <c r="K52" s="68"/>
    </row>
    <row r="53" spans="1:11" ht="91.5" customHeight="1" x14ac:dyDescent="0.35">
      <c r="A53" s="31">
        <v>21010300</v>
      </c>
      <c r="B53" s="32" t="s">
        <v>42</v>
      </c>
      <c r="C53" s="33">
        <v>20200</v>
      </c>
      <c r="D53" s="110">
        <v>20.2</v>
      </c>
      <c r="E53" s="110">
        <v>20.2</v>
      </c>
      <c r="F53" s="110">
        <v>18.956</v>
      </c>
      <c r="G53" s="83">
        <f t="shared" si="0"/>
        <v>-1.2439999999999998</v>
      </c>
      <c r="H53" s="34">
        <f t="shared" ref="H53:H58" si="4">F53/E53</f>
        <v>0.93841584158415847</v>
      </c>
      <c r="I53" s="121">
        <f>F53/F100</f>
        <v>8.3357581509686495E-5</v>
      </c>
      <c r="J53" s="122">
        <f>F53/F99</f>
        <v>1.5983277979566559E-4</v>
      </c>
      <c r="K53" s="68"/>
    </row>
    <row r="54" spans="1:11" ht="20.25" customHeight="1" x14ac:dyDescent="0.35">
      <c r="A54" s="31">
        <v>21080000</v>
      </c>
      <c r="B54" s="32" t="s">
        <v>43</v>
      </c>
      <c r="C54" s="33">
        <v>0</v>
      </c>
      <c r="D54" s="110">
        <v>509.2</v>
      </c>
      <c r="E54" s="110">
        <v>509.2</v>
      </c>
      <c r="F54" s="110">
        <v>558.21546999999998</v>
      </c>
      <c r="G54" s="83">
        <f t="shared" si="0"/>
        <v>49.015469999999993</v>
      </c>
      <c r="H54" s="34">
        <f t="shared" si="4"/>
        <v>1.0962597604084838</v>
      </c>
      <c r="I54" s="121">
        <f>F54/F100</f>
        <v>2.4547104632038907E-3</v>
      </c>
      <c r="J54" s="122">
        <f>F54/F99</f>
        <v>4.7067488022285277E-3</v>
      </c>
      <c r="K54" s="68"/>
    </row>
    <row r="55" spans="1:11" ht="115.5" customHeight="1" x14ac:dyDescent="0.35">
      <c r="A55" s="31">
        <v>21080900</v>
      </c>
      <c r="B55" s="32" t="s">
        <v>44</v>
      </c>
      <c r="C55" s="33">
        <v>0</v>
      </c>
      <c r="D55" s="110">
        <v>15</v>
      </c>
      <c r="E55" s="110">
        <v>15</v>
      </c>
      <c r="F55" s="110">
        <v>35.83</v>
      </c>
      <c r="G55" s="83">
        <f t="shared" si="0"/>
        <v>20.83</v>
      </c>
      <c r="H55" s="34">
        <f t="shared" si="4"/>
        <v>2.3886666666666665</v>
      </c>
      <c r="I55" s="121">
        <f>F55/F100</f>
        <v>1.5755972491517551E-4</v>
      </c>
      <c r="J55" s="122">
        <f>F55/F99</f>
        <v>3.0211059823162577E-4</v>
      </c>
      <c r="K55" s="68"/>
    </row>
    <row r="56" spans="1:11" ht="21.75" customHeight="1" x14ac:dyDescent="0.35">
      <c r="A56" s="31">
        <v>21081100</v>
      </c>
      <c r="B56" s="32" t="s">
        <v>45</v>
      </c>
      <c r="C56" s="33">
        <v>0</v>
      </c>
      <c r="D56" s="110">
        <v>393.8</v>
      </c>
      <c r="E56" s="110">
        <v>393.8</v>
      </c>
      <c r="F56" s="110">
        <v>410.78151000000003</v>
      </c>
      <c r="G56" s="83">
        <f t="shared" si="0"/>
        <v>16.981510000000014</v>
      </c>
      <c r="H56" s="34">
        <f t="shared" si="4"/>
        <v>1.0431221686135095</v>
      </c>
      <c r="I56" s="121">
        <f>F56/F100</f>
        <v>1.8063807344638689E-3</v>
      </c>
      <c r="J56" s="122">
        <f>F56/F99</f>
        <v>3.4636184127432479E-3</v>
      </c>
      <c r="K56" s="68"/>
    </row>
    <row r="57" spans="1:11" ht="96" customHeight="1" x14ac:dyDescent="0.35">
      <c r="A57" s="31">
        <v>21081500</v>
      </c>
      <c r="B57" s="32" t="s">
        <v>46</v>
      </c>
      <c r="C57" s="33">
        <v>0</v>
      </c>
      <c r="D57" s="110">
        <v>53</v>
      </c>
      <c r="E57" s="110">
        <v>53</v>
      </c>
      <c r="F57" s="110">
        <v>59.5</v>
      </c>
      <c r="G57" s="83">
        <f t="shared" si="0"/>
        <v>6.5</v>
      </c>
      <c r="H57" s="34">
        <f t="shared" si="4"/>
        <v>1.1226415094339623</v>
      </c>
      <c r="I57" s="121">
        <f>F57/F100</f>
        <v>2.61646766186239E-4</v>
      </c>
      <c r="J57" s="122">
        <f>F57/F99</f>
        <v>5.0169077853144662E-4</v>
      </c>
      <c r="K57" s="68"/>
    </row>
    <row r="58" spans="1:11" ht="29.25" customHeight="1" x14ac:dyDescent="0.35">
      <c r="A58" s="31">
        <v>21081700</v>
      </c>
      <c r="B58" s="43" t="s">
        <v>47</v>
      </c>
      <c r="C58" s="33">
        <v>0</v>
      </c>
      <c r="D58" s="110">
        <v>47.4</v>
      </c>
      <c r="E58" s="110">
        <v>47.4</v>
      </c>
      <c r="F58" s="110">
        <v>52.103960000000001</v>
      </c>
      <c r="G58" s="83">
        <f t="shared" si="0"/>
        <v>4.7039600000000021</v>
      </c>
      <c r="H58" s="34">
        <f t="shared" si="4"/>
        <v>1.0992396624472573</v>
      </c>
      <c r="I58" s="121">
        <f>F58/F100</f>
        <v>2.2912323763860754E-4</v>
      </c>
      <c r="J58" s="122">
        <f>F58/F99</f>
        <v>4.3932901272220764E-4</v>
      </c>
      <c r="K58" s="68"/>
    </row>
    <row r="59" spans="1:11" s="5" customFormat="1" ht="69" customHeight="1" x14ac:dyDescent="0.35">
      <c r="A59" s="27">
        <v>22000000</v>
      </c>
      <c r="B59" s="28" t="s">
        <v>48</v>
      </c>
      <c r="C59" s="29">
        <v>2125650</v>
      </c>
      <c r="D59" s="110">
        <v>2570.25</v>
      </c>
      <c r="E59" s="110">
        <v>2449.1120000000001</v>
      </c>
      <c r="F59" s="110">
        <v>2679.5723200000007</v>
      </c>
      <c r="G59" s="84">
        <f t="shared" si="0"/>
        <v>230.46032000000059</v>
      </c>
      <c r="H59" s="30">
        <f t="shared" si="1"/>
        <v>1.0940995430180411</v>
      </c>
      <c r="I59" s="123">
        <f>F59/F100</f>
        <v>1.1783217349414421E-2</v>
      </c>
      <c r="J59" s="125">
        <f>F59/F99</f>
        <v>2.2593558375665797E-2</v>
      </c>
      <c r="K59" s="124"/>
    </row>
    <row r="60" spans="1:11" ht="40.5" customHeight="1" x14ac:dyDescent="0.35">
      <c r="A60" s="31">
        <v>22010000</v>
      </c>
      <c r="B60" s="32" t="s">
        <v>49</v>
      </c>
      <c r="C60" s="33">
        <v>2015000</v>
      </c>
      <c r="D60" s="110">
        <v>2459.6</v>
      </c>
      <c r="E60" s="110">
        <v>2347.683</v>
      </c>
      <c r="F60" s="110">
        <v>2570.27421</v>
      </c>
      <c r="G60" s="83">
        <f t="shared" si="0"/>
        <v>222.59121000000005</v>
      </c>
      <c r="H60" s="34">
        <f t="shared" si="1"/>
        <v>1.0948131455567043</v>
      </c>
      <c r="I60" s="121">
        <f>F60/F100</f>
        <v>1.1302587147199833E-2</v>
      </c>
      <c r="J60" s="122">
        <f>F60/F99</f>
        <v>2.1671980999230234E-2</v>
      </c>
      <c r="K60" s="68"/>
    </row>
    <row r="61" spans="1:11" ht="93" customHeight="1" x14ac:dyDescent="0.35">
      <c r="A61" s="31">
        <v>22010300</v>
      </c>
      <c r="B61" s="32" t="s">
        <v>50</v>
      </c>
      <c r="C61" s="33">
        <v>40000</v>
      </c>
      <c r="D61" s="110">
        <v>142.30000000000001</v>
      </c>
      <c r="E61" s="110">
        <v>138.96700000000001</v>
      </c>
      <c r="F61" s="110">
        <v>151.55110000000002</v>
      </c>
      <c r="G61" s="83">
        <f t="shared" si="0"/>
        <v>12.584100000000007</v>
      </c>
      <c r="H61" s="34">
        <f t="shared" si="1"/>
        <v>1.0905545920974045</v>
      </c>
      <c r="I61" s="121">
        <f>F61/F100</f>
        <v>6.6643454162970304E-4</v>
      </c>
      <c r="J61" s="122">
        <f>F61/F99</f>
        <v>1.2778451990974307E-3</v>
      </c>
      <c r="K61" s="68"/>
    </row>
    <row r="62" spans="1:11" ht="24" customHeight="1" x14ac:dyDescent="0.35">
      <c r="A62" s="31">
        <v>22012500</v>
      </c>
      <c r="B62" s="32" t="s">
        <v>51</v>
      </c>
      <c r="C62" s="33">
        <v>455000</v>
      </c>
      <c r="D62" s="110">
        <v>455</v>
      </c>
      <c r="E62" s="110">
        <v>417.08300000000003</v>
      </c>
      <c r="F62" s="110">
        <v>451.45224000000002</v>
      </c>
      <c r="G62" s="83">
        <f t="shared" si="0"/>
        <v>34.369239999999991</v>
      </c>
      <c r="H62" s="34">
        <f t="shared" si="1"/>
        <v>1.0824038380849854</v>
      </c>
      <c r="I62" s="121">
        <f>F62/F100</f>
        <v>1.9852272047652746E-3</v>
      </c>
      <c r="J62" s="122">
        <f>F62/F99</f>
        <v>3.8065449706784116E-3</v>
      </c>
      <c r="K62" s="68"/>
    </row>
    <row r="63" spans="1:11" ht="71.25" customHeight="1" x14ac:dyDescent="0.35">
      <c r="A63" s="31">
        <v>22012600</v>
      </c>
      <c r="B63" s="32" t="s">
        <v>52</v>
      </c>
      <c r="C63" s="33">
        <v>1520000</v>
      </c>
      <c r="D63" s="110">
        <v>1841.9</v>
      </c>
      <c r="E63" s="110">
        <v>1771.2329999999999</v>
      </c>
      <c r="F63" s="110">
        <v>1946.3848700000001</v>
      </c>
      <c r="G63" s="83">
        <f t="shared" si="0"/>
        <v>175.15187000000014</v>
      </c>
      <c r="H63" s="34">
        <f t="shared" si="1"/>
        <v>1.0988869730859803</v>
      </c>
      <c r="I63" s="121">
        <f>F63/F100</f>
        <v>8.5590807897365246E-3</v>
      </c>
      <c r="J63" s="122">
        <f>F63/F99</f>
        <v>1.6411484718523169E-2</v>
      </c>
      <c r="K63" s="68"/>
    </row>
    <row r="64" spans="1:11" ht="159.75" customHeight="1" x14ac:dyDescent="0.35">
      <c r="A64" s="31">
        <v>22012900</v>
      </c>
      <c r="B64" s="32" t="s">
        <v>84</v>
      </c>
      <c r="C64" s="33">
        <v>0</v>
      </c>
      <c r="D64" s="110">
        <v>20.399999999999999</v>
      </c>
      <c r="E64" s="110">
        <v>20.399999999999999</v>
      </c>
      <c r="F64" s="110">
        <v>20.885999999999999</v>
      </c>
      <c r="G64" s="83">
        <f t="shared" si="0"/>
        <v>0.48600000000000065</v>
      </c>
      <c r="H64" s="34">
        <f t="shared" si="1"/>
        <v>1.0238235294117648</v>
      </c>
      <c r="I64" s="121">
        <f>F64/F100</f>
        <v>9.1844611068332555E-5</v>
      </c>
      <c r="J64" s="122">
        <f>F64/F99</f>
        <v>1.7610611093122342E-4</v>
      </c>
      <c r="K64" s="68"/>
    </row>
    <row r="65" spans="1:12" ht="78" customHeight="1" x14ac:dyDescent="0.35">
      <c r="A65" s="31">
        <v>22080000</v>
      </c>
      <c r="B65" s="32" t="s">
        <v>53</v>
      </c>
      <c r="C65" s="33">
        <v>28200</v>
      </c>
      <c r="D65" s="110">
        <v>28.2</v>
      </c>
      <c r="E65" s="110">
        <v>25.85</v>
      </c>
      <c r="F65" s="110">
        <v>8.6922000000000015</v>
      </c>
      <c r="G65" s="83">
        <f t="shared" si="0"/>
        <v>-17.157800000000002</v>
      </c>
      <c r="H65" s="34">
        <f t="shared" si="1"/>
        <v>0.33625531914893619</v>
      </c>
      <c r="I65" s="121">
        <f>F65/F100</f>
        <v>3.8223294471328184E-5</v>
      </c>
      <c r="J65" s="122">
        <f>F65/F99</f>
        <v>7.329069891010153E-5</v>
      </c>
      <c r="K65" s="68"/>
    </row>
    <row r="66" spans="1:12" ht="90" customHeight="1" x14ac:dyDescent="0.35">
      <c r="A66" s="31">
        <v>22080400</v>
      </c>
      <c r="B66" s="32" t="s">
        <v>54</v>
      </c>
      <c r="C66" s="33">
        <v>28200</v>
      </c>
      <c r="D66" s="110">
        <v>28.2</v>
      </c>
      <c r="E66" s="110">
        <v>25.85</v>
      </c>
      <c r="F66" s="110">
        <v>8.6922000000000015</v>
      </c>
      <c r="G66" s="83">
        <f t="shared" si="0"/>
        <v>-17.157800000000002</v>
      </c>
      <c r="H66" s="34">
        <f t="shared" si="1"/>
        <v>0.33625531914893619</v>
      </c>
      <c r="I66" s="121">
        <f>F66/F100</f>
        <v>3.8223294471328184E-5</v>
      </c>
      <c r="J66" s="122">
        <f>F66/F99</f>
        <v>7.329069891010153E-5</v>
      </c>
      <c r="K66" s="68"/>
    </row>
    <row r="67" spans="1:12" ht="28.5" customHeight="1" x14ac:dyDescent="0.35">
      <c r="A67" s="31">
        <v>22090000</v>
      </c>
      <c r="B67" s="32" t="s">
        <v>55</v>
      </c>
      <c r="C67" s="33">
        <v>82450</v>
      </c>
      <c r="D67" s="110">
        <v>82.45</v>
      </c>
      <c r="E67" s="110">
        <v>75.578999999999994</v>
      </c>
      <c r="F67" s="110">
        <v>99.181920000000005</v>
      </c>
      <c r="G67" s="83">
        <f t="shared" si="0"/>
        <v>23.602920000000012</v>
      </c>
      <c r="H67" s="34">
        <f t="shared" si="1"/>
        <v>1.3122946850315567</v>
      </c>
      <c r="I67" s="121">
        <f>F67/F100</f>
        <v>4.3614501902760103E-4</v>
      </c>
      <c r="J67" s="122">
        <f>F67/F99</f>
        <v>8.3627991026964134E-4</v>
      </c>
      <c r="K67" s="68"/>
    </row>
    <row r="68" spans="1:12" ht="109.5" customHeight="1" x14ac:dyDescent="0.35">
      <c r="A68" s="31">
        <v>22090100</v>
      </c>
      <c r="B68" s="32" t="s">
        <v>56</v>
      </c>
      <c r="C68" s="33">
        <v>77600</v>
      </c>
      <c r="D68" s="110">
        <v>77.599999999999994</v>
      </c>
      <c r="E68" s="110">
        <v>71.132999999999996</v>
      </c>
      <c r="F68" s="110">
        <v>94.504220000000004</v>
      </c>
      <c r="G68" s="83">
        <f t="shared" si="0"/>
        <v>23.371220000000008</v>
      </c>
      <c r="H68" s="34">
        <f t="shared" si="1"/>
        <v>1.3285566474069701</v>
      </c>
      <c r="I68" s="121">
        <f>F68/F100</f>
        <v>4.1557518578072084E-4</v>
      </c>
      <c r="J68" s="122">
        <f>F68/F99</f>
        <v>7.9683858329927923E-4</v>
      </c>
      <c r="K68" s="68"/>
    </row>
    <row r="69" spans="1:12" ht="30" hidden="1" customHeight="1" x14ac:dyDescent="0.35">
      <c r="A69" s="54">
        <v>22090200</v>
      </c>
      <c r="B69" s="96" t="s">
        <v>90</v>
      </c>
      <c r="C69" s="33"/>
      <c r="D69" s="110">
        <v>0</v>
      </c>
      <c r="E69" s="110">
        <v>0</v>
      </c>
      <c r="F69" s="110">
        <v>1.7000000000000001E-2</v>
      </c>
      <c r="G69" s="83">
        <f t="shared" ref="G69:G76" si="5">F69-E69</f>
        <v>1.7000000000000001E-2</v>
      </c>
      <c r="H69" s="34" t="e">
        <f t="shared" ref="H69" si="6">F69/E69</f>
        <v>#DIV/0!</v>
      </c>
      <c r="I69" s="121">
        <f>F69/F99</f>
        <v>1.433402224375562E-7</v>
      </c>
      <c r="J69" s="122">
        <f>F69/F98</f>
        <v>1.7194295539597452E-5</v>
      </c>
      <c r="K69" s="68"/>
    </row>
    <row r="70" spans="1:12" ht="72" customHeight="1" x14ac:dyDescent="0.35">
      <c r="A70" s="31">
        <v>22090400</v>
      </c>
      <c r="B70" s="32" t="s">
        <v>57</v>
      </c>
      <c r="C70" s="33">
        <v>4850</v>
      </c>
      <c r="D70" s="110">
        <v>4.8499999999999996</v>
      </c>
      <c r="E70" s="110">
        <v>4.4459999999999997</v>
      </c>
      <c r="F70" s="110">
        <v>4.6606999999999994</v>
      </c>
      <c r="G70" s="83">
        <f t="shared" si="5"/>
        <v>0.21469999999999967</v>
      </c>
      <c r="H70" s="34">
        <f t="shared" si="1"/>
        <v>1.0482905982905981</v>
      </c>
      <c r="I70" s="121">
        <f>F70/F100</f>
        <v>2.0495077027969814E-5</v>
      </c>
      <c r="J70" s="122">
        <f>F70/F99</f>
        <v>3.9297986747924587E-5</v>
      </c>
      <c r="K70" s="68"/>
    </row>
    <row r="71" spans="1:12" ht="144.75" customHeight="1" x14ac:dyDescent="0.35">
      <c r="A71" s="98">
        <v>22130000</v>
      </c>
      <c r="B71" s="32" t="s">
        <v>100</v>
      </c>
      <c r="C71" s="33"/>
      <c r="D71" s="110">
        <v>0</v>
      </c>
      <c r="E71" s="110">
        <v>0</v>
      </c>
      <c r="F71" s="110">
        <v>1.4239900000000001</v>
      </c>
      <c r="G71" s="83">
        <f t="shared" si="5"/>
        <v>1.4239900000000001</v>
      </c>
      <c r="H71" s="34">
        <f>F71/F99</f>
        <v>1.2006767255815037E-5</v>
      </c>
      <c r="I71" s="34">
        <f>F71/F100</f>
        <v>6.2618887156561761E-6</v>
      </c>
      <c r="J71" s="122">
        <f>F71/F99</f>
        <v>1.2006767255815037E-5</v>
      </c>
      <c r="K71" s="68"/>
    </row>
    <row r="72" spans="1:12" s="5" customFormat="1" ht="27" customHeight="1" x14ac:dyDescent="0.35">
      <c r="A72" s="27">
        <v>24000000</v>
      </c>
      <c r="B72" s="28" t="s">
        <v>58</v>
      </c>
      <c r="C72" s="29">
        <v>0</v>
      </c>
      <c r="D72" s="109">
        <v>80.099999999999994</v>
      </c>
      <c r="E72" s="109">
        <v>80.099999999999994</v>
      </c>
      <c r="F72" s="109">
        <v>89.935079999999999</v>
      </c>
      <c r="G72" s="84">
        <f t="shared" si="5"/>
        <v>9.8350800000000049</v>
      </c>
      <c r="H72" s="30">
        <f t="shared" si="1"/>
        <v>1.1227850187265918</v>
      </c>
      <c r="I72" s="123">
        <f>F72/F100</f>
        <v>3.9548273695295288E-4</v>
      </c>
      <c r="J72" s="125">
        <f>F72/F99</f>
        <v>7.5831261012584766E-4</v>
      </c>
      <c r="K72" s="124"/>
    </row>
    <row r="73" spans="1:12" ht="32.25" customHeight="1" x14ac:dyDescent="0.35">
      <c r="A73" s="31">
        <v>24060000</v>
      </c>
      <c r="B73" s="32" t="s">
        <v>43</v>
      </c>
      <c r="C73" s="33">
        <v>0</v>
      </c>
      <c r="D73" s="110">
        <v>80.099999999999994</v>
      </c>
      <c r="E73" s="110">
        <v>80.099999999999994</v>
      </c>
      <c r="F73" s="110">
        <v>89.935079999999999</v>
      </c>
      <c r="G73" s="83">
        <f t="shared" si="5"/>
        <v>9.8350800000000049</v>
      </c>
      <c r="H73" s="34">
        <f t="shared" si="1"/>
        <v>1.1227850187265918</v>
      </c>
      <c r="I73" s="121">
        <f>F73/F100</f>
        <v>3.9548273695295288E-4</v>
      </c>
      <c r="J73" s="122">
        <f>F73/F99</f>
        <v>7.5831261012584766E-4</v>
      </c>
      <c r="K73" s="68"/>
    </row>
    <row r="74" spans="1:12" ht="28.5" customHeight="1" x14ac:dyDescent="0.35">
      <c r="A74" s="31">
        <v>24060300</v>
      </c>
      <c r="B74" s="32" t="s">
        <v>43</v>
      </c>
      <c r="C74" s="33">
        <v>0</v>
      </c>
      <c r="D74" s="110">
        <v>51.8</v>
      </c>
      <c r="E74" s="110">
        <v>51.8</v>
      </c>
      <c r="F74" s="110">
        <v>53.568289999999998</v>
      </c>
      <c r="G74" s="83">
        <f t="shared" si="5"/>
        <v>1.7682900000000004</v>
      </c>
      <c r="H74" s="34">
        <f t="shared" ref="H74:H75" si="7">F74/E74</f>
        <v>1.0341368725868727</v>
      </c>
      <c r="I74" s="121">
        <f>F74/F100</f>
        <v>2.3556251846431334E-4</v>
      </c>
      <c r="J74" s="122">
        <f>F74/F99</f>
        <v>4.516759178940892E-4</v>
      </c>
      <c r="K74" s="68"/>
    </row>
    <row r="75" spans="1:12" ht="158.25" customHeight="1" x14ac:dyDescent="0.35">
      <c r="A75" s="55">
        <v>24062200</v>
      </c>
      <c r="B75" s="48" t="s">
        <v>91</v>
      </c>
      <c r="C75" s="33"/>
      <c r="D75" s="110">
        <v>28.3</v>
      </c>
      <c r="E75" s="110">
        <v>28.3</v>
      </c>
      <c r="F75" s="110">
        <v>36.366790000000002</v>
      </c>
      <c r="G75" s="83">
        <f t="shared" ref="G75" si="8">F75-E75</f>
        <v>8.066790000000001</v>
      </c>
      <c r="H75" s="34">
        <f t="shared" si="7"/>
        <v>1.2850455830388692</v>
      </c>
      <c r="I75" s="121">
        <f>F75/F99</f>
        <v>3.0663669223175846E-4</v>
      </c>
      <c r="J75" s="122">
        <f>G75/G99</f>
        <v>3.6741982510342689E-3</v>
      </c>
      <c r="K75" s="68"/>
    </row>
    <row r="76" spans="1:12" s="1" customFormat="1" ht="27.75" customHeight="1" x14ac:dyDescent="0.3">
      <c r="A76" s="40">
        <v>30000000</v>
      </c>
      <c r="B76" s="41" t="s">
        <v>59</v>
      </c>
      <c r="C76" s="42">
        <v>0</v>
      </c>
      <c r="D76" s="113">
        <v>0</v>
      </c>
      <c r="E76" s="113">
        <v>0</v>
      </c>
      <c r="F76" s="113">
        <v>0.65</v>
      </c>
      <c r="G76" s="88">
        <f t="shared" si="5"/>
        <v>0.65</v>
      </c>
      <c r="H76" s="34">
        <f>F76/F99</f>
        <v>5.4806555637889127E-6</v>
      </c>
      <c r="I76" s="129">
        <f>F76/F100</f>
        <v>2.8583260171605941E-6</v>
      </c>
      <c r="J76" s="130">
        <f>F76/F99</f>
        <v>5.4806555637889127E-6</v>
      </c>
      <c r="K76" s="115"/>
    </row>
    <row r="77" spans="1:12" s="3" customFormat="1" ht="39" customHeight="1" x14ac:dyDescent="0.35">
      <c r="A77" s="31">
        <v>31000000</v>
      </c>
      <c r="B77" s="43" t="s">
        <v>60</v>
      </c>
      <c r="C77" s="44">
        <v>0</v>
      </c>
      <c r="D77" s="110">
        <v>0</v>
      </c>
      <c r="E77" s="110">
        <v>0</v>
      </c>
      <c r="F77" s="110">
        <v>0.65</v>
      </c>
      <c r="G77" s="83">
        <f t="shared" si="0"/>
        <v>0.65</v>
      </c>
      <c r="H77" s="34">
        <f>F77/F99</f>
        <v>5.4806555637889127E-6</v>
      </c>
      <c r="I77" s="121">
        <f>F77/F100</f>
        <v>2.8583260171605941E-6</v>
      </c>
      <c r="J77" s="122">
        <f>F77/F99</f>
        <v>5.4806555637889127E-6</v>
      </c>
      <c r="K77" s="131"/>
    </row>
    <row r="78" spans="1:12" ht="133.5" customHeight="1" x14ac:dyDescent="0.35">
      <c r="A78" s="31">
        <v>31010000</v>
      </c>
      <c r="B78" s="32" t="s">
        <v>61</v>
      </c>
      <c r="C78" s="33">
        <v>0</v>
      </c>
      <c r="D78" s="110">
        <v>0</v>
      </c>
      <c r="E78" s="110">
        <v>0</v>
      </c>
      <c r="F78" s="110">
        <v>0.65</v>
      </c>
      <c r="G78" s="83">
        <f t="shared" si="0"/>
        <v>0.65</v>
      </c>
      <c r="H78" s="34">
        <f>G78/F99</f>
        <v>5.4806555637889127E-6</v>
      </c>
      <c r="I78" s="121">
        <f>F78/F100</f>
        <v>2.8583260171605941E-6</v>
      </c>
      <c r="J78" s="122">
        <f>F78/F99</f>
        <v>5.4806555637889127E-6</v>
      </c>
      <c r="K78" s="68"/>
    </row>
    <row r="79" spans="1:12" ht="138" customHeight="1" thickBot="1" x14ac:dyDescent="0.4">
      <c r="A79" s="31">
        <v>31010200</v>
      </c>
      <c r="B79" s="32" t="s">
        <v>62</v>
      </c>
      <c r="C79" s="33">
        <v>0</v>
      </c>
      <c r="D79" s="111">
        <v>0</v>
      </c>
      <c r="E79" s="111">
        <v>0</v>
      </c>
      <c r="F79" s="111">
        <v>0.65</v>
      </c>
      <c r="G79" s="83">
        <f t="shared" si="0"/>
        <v>0.65</v>
      </c>
      <c r="H79" s="34">
        <f>F79/F99</f>
        <v>5.4806555637889127E-6</v>
      </c>
      <c r="I79" s="34">
        <f>F79/F100</f>
        <v>2.8583260171605941E-6</v>
      </c>
      <c r="J79" s="122">
        <f>F79/F99</f>
        <v>5.4806555637889127E-6</v>
      </c>
      <c r="K79" s="68"/>
    </row>
    <row r="80" spans="1:12" s="67" customFormat="1" ht="30.75" customHeight="1" thickBot="1" x14ac:dyDescent="0.45">
      <c r="A80" s="63">
        <v>40000000</v>
      </c>
      <c r="B80" s="62" t="s">
        <v>63</v>
      </c>
      <c r="C80" s="64">
        <v>98060898</v>
      </c>
      <c r="D80" s="107">
        <v>126522.617</v>
      </c>
      <c r="E80" s="107">
        <v>108806.879</v>
      </c>
      <c r="F80" s="107">
        <v>108806.879</v>
      </c>
      <c r="G80" s="89">
        <f t="shared" ref="G80:G100" si="9">F80-E80</f>
        <v>0</v>
      </c>
      <c r="H80" s="65">
        <f t="shared" ref="H80:H100" si="10">F80/E80</f>
        <v>1</v>
      </c>
      <c r="I80" s="132">
        <f>F80/F100</f>
        <v>0.47847005091037642</v>
      </c>
      <c r="J80" s="133"/>
      <c r="K80" s="134">
        <f>F80+[1]Лист1!$E$29</f>
        <v>108864.774</v>
      </c>
      <c r="L80" s="66">
        <v>58674.873</v>
      </c>
    </row>
    <row r="81" spans="1:13" s="5" customFormat="1" ht="29.25" customHeight="1" x14ac:dyDescent="0.35">
      <c r="A81" s="36">
        <v>41000000</v>
      </c>
      <c r="B81" s="37" t="s">
        <v>64</v>
      </c>
      <c r="C81" s="38">
        <v>98060898</v>
      </c>
      <c r="D81" s="112">
        <v>126522.617</v>
      </c>
      <c r="E81" s="112">
        <v>108806.879</v>
      </c>
      <c r="F81" s="112">
        <v>108806.879</v>
      </c>
      <c r="G81" s="87">
        <f t="shared" si="9"/>
        <v>0</v>
      </c>
      <c r="H81" s="39">
        <f t="shared" si="10"/>
        <v>1</v>
      </c>
      <c r="I81" s="127">
        <f>F81/F100</f>
        <v>0.47847005091037642</v>
      </c>
      <c r="J81" s="135"/>
      <c r="K81" s="124"/>
    </row>
    <row r="82" spans="1:13" ht="27" customHeight="1" x14ac:dyDescent="0.35">
      <c r="A82" s="31">
        <v>41020000</v>
      </c>
      <c r="B82" s="32" t="s">
        <v>65</v>
      </c>
      <c r="C82" s="33">
        <v>8919700</v>
      </c>
      <c r="D82" s="110">
        <v>8919.7000000000007</v>
      </c>
      <c r="E82" s="110">
        <v>8176.3</v>
      </c>
      <c r="F82" s="110">
        <v>8176.3</v>
      </c>
      <c r="G82" s="83">
        <f t="shared" si="9"/>
        <v>0</v>
      </c>
      <c r="H82" s="34">
        <f t="shared" si="10"/>
        <v>1</v>
      </c>
      <c r="I82" s="121">
        <f>F82/F100</f>
        <v>3.5954663098631025E-2</v>
      </c>
      <c r="J82" s="136"/>
      <c r="K82" s="68"/>
    </row>
    <row r="83" spans="1:13" ht="24.75" customHeight="1" x14ac:dyDescent="0.35">
      <c r="A83" s="31">
        <v>41020100</v>
      </c>
      <c r="B83" s="32" t="s">
        <v>66</v>
      </c>
      <c r="C83" s="33">
        <v>8919700</v>
      </c>
      <c r="D83" s="110">
        <v>8919.7000000000007</v>
      </c>
      <c r="E83" s="110">
        <v>8176.3</v>
      </c>
      <c r="F83" s="110">
        <v>8176.3</v>
      </c>
      <c r="G83" s="83">
        <f t="shared" si="9"/>
        <v>0</v>
      </c>
      <c r="H83" s="34">
        <f t="shared" si="10"/>
        <v>1</v>
      </c>
      <c r="I83" s="121">
        <f>F83/F100</f>
        <v>3.5954663098631025E-2</v>
      </c>
      <c r="J83" s="136"/>
      <c r="K83" s="68"/>
    </row>
    <row r="84" spans="1:13" ht="44.25" customHeight="1" x14ac:dyDescent="0.35">
      <c r="A84" s="31">
        <v>41030000</v>
      </c>
      <c r="B84" s="32" t="s">
        <v>67</v>
      </c>
      <c r="C84" s="33">
        <v>82904200</v>
      </c>
      <c r="D84" s="110">
        <v>108319.045</v>
      </c>
      <c r="E84" s="110">
        <v>92280.6</v>
      </c>
      <c r="F84" s="110">
        <v>92280.6</v>
      </c>
      <c r="G84" s="83">
        <f t="shared" si="9"/>
        <v>0</v>
      </c>
      <c r="H84" s="34">
        <f t="shared" si="10"/>
        <v>1</v>
      </c>
      <c r="I84" s="121">
        <f>F84/F100</f>
        <v>0.40579698439875372</v>
      </c>
      <c r="J84" s="136"/>
      <c r="K84" s="68"/>
    </row>
    <row r="85" spans="1:13" ht="93" customHeight="1" x14ac:dyDescent="0.35">
      <c r="A85" s="100">
        <v>41032300</v>
      </c>
      <c r="B85" s="69" t="s">
        <v>106</v>
      </c>
      <c r="C85" s="33"/>
      <c r="D85" s="110">
        <v>10000</v>
      </c>
      <c r="E85" s="110">
        <v>5000</v>
      </c>
      <c r="F85" s="110">
        <v>5000</v>
      </c>
      <c r="G85" s="83">
        <f t="shared" ref="G85" si="11">F85-E85</f>
        <v>0</v>
      </c>
      <c r="H85" s="34">
        <f t="shared" ref="H85" si="12">F85/E85</f>
        <v>1</v>
      </c>
      <c r="I85" s="121" t="e">
        <f>F85/F101</f>
        <v>#DIV/0!</v>
      </c>
      <c r="J85" s="136"/>
      <c r="K85" s="68"/>
    </row>
    <row r="86" spans="1:13" ht="71.25" customHeight="1" x14ac:dyDescent="0.35">
      <c r="A86" s="98">
        <v>41032700</v>
      </c>
      <c r="B86" s="32" t="s">
        <v>101</v>
      </c>
      <c r="C86" s="33"/>
      <c r="D86" s="110">
        <v>892.2</v>
      </c>
      <c r="E86" s="110">
        <v>580.5</v>
      </c>
      <c r="F86" s="110">
        <v>580.5</v>
      </c>
      <c r="G86" s="83">
        <f t="shared" si="9"/>
        <v>0</v>
      </c>
      <c r="H86" s="34">
        <f t="shared" si="10"/>
        <v>1</v>
      </c>
      <c r="I86" s="34" t="e">
        <f>F86/F101</f>
        <v>#DIV/0!</v>
      </c>
      <c r="J86" s="136"/>
      <c r="K86" s="68"/>
    </row>
    <row r="87" spans="1:13" ht="51" customHeight="1" x14ac:dyDescent="0.35">
      <c r="A87" s="31">
        <v>41033900</v>
      </c>
      <c r="B87" s="32" t="s">
        <v>68</v>
      </c>
      <c r="C87" s="33">
        <v>82904200</v>
      </c>
      <c r="D87" s="110">
        <v>82904.2</v>
      </c>
      <c r="E87" s="110">
        <v>75167.100000000006</v>
      </c>
      <c r="F87" s="110">
        <v>75167.100000000006</v>
      </c>
      <c r="G87" s="83">
        <f t="shared" si="9"/>
        <v>0</v>
      </c>
      <c r="H87" s="34">
        <f t="shared" si="10"/>
        <v>1</v>
      </c>
      <c r="I87" s="121">
        <f>F87/F100</f>
        <v>0.33054165779155709</v>
      </c>
      <c r="J87" s="136"/>
      <c r="K87" s="68"/>
    </row>
    <row r="88" spans="1:13" ht="91.5" customHeight="1" x14ac:dyDescent="0.35">
      <c r="A88" s="55">
        <v>41034500</v>
      </c>
      <c r="B88" s="48" t="s">
        <v>92</v>
      </c>
      <c r="C88" s="33"/>
      <c r="D88" s="110">
        <v>8075</v>
      </c>
      <c r="E88" s="110">
        <v>6033</v>
      </c>
      <c r="F88" s="110">
        <v>6033</v>
      </c>
      <c r="G88" s="83">
        <f t="shared" ref="G88" si="13">F88-E88</f>
        <v>0</v>
      </c>
      <c r="H88" s="34">
        <f t="shared" ref="H88" si="14">F88/E88</f>
        <v>1</v>
      </c>
      <c r="I88" s="121">
        <f>F88/F100</f>
        <v>2.6529662863892096E-2</v>
      </c>
      <c r="J88" s="136"/>
      <c r="K88" s="68"/>
    </row>
    <row r="89" spans="1:13" ht="70.5" customHeight="1" x14ac:dyDescent="0.35">
      <c r="A89" s="98">
        <v>41035200</v>
      </c>
      <c r="B89" s="43" t="s">
        <v>98</v>
      </c>
      <c r="C89" s="33"/>
      <c r="D89" s="110">
        <v>6447.6450000000004</v>
      </c>
      <c r="E89" s="110">
        <v>5500</v>
      </c>
      <c r="F89" s="110">
        <v>5500</v>
      </c>
      <c r="G89" s="83">
        <f t="shared" ref="G89" si="15">F89-E89</f>
        <v>0</v>
      </c>
      <c r="H89" s="34">
        <f t="shared" ref="H89" si="16">F89/E89</f>
        <v>1</v>
      </c>
      <c r="I89" s="121" t="e">
        <f>F89/F101</f>
        <v>#DIV/0!</v>
      </c>
      <c r="J89" s="136"/>
      <c r="K89" s="68"/>
    </row>
    <row r="90" spans="1:13" ht="45.75" customHeight="1" x14ac:dyDescent="0.35">
      <c r="A90" s="31">
        <v>41040000</v>
      </c>
      <c r="B90" s="43" t="s">
        <v>69</v>
      </c>
      <c r="C90" s="33">
        <v>4255074</v>
      </c>
      <c r="D90" s="110">
        <v>4255.0739999999996</v>
      </c>
      <c r="E90" s="110">
        <v>3900.49</v>
      </c>
      <c r="F90" s="110">
        <v>3900.49</v>
      </c>
      <c r="G90" s="83">
        <f t="shared" si="9"/>
        <v>0</v>
      </c>
      <c r="H90" s="34">
        <f t="shared" si="10"/>
        <v>1</v>
      </c>
      <c r="I90" s="121">
        <f>F90/F100</f>
        <v>1.7152110841038036E-2</v>
      </c>
      <c r="J90" s="136"/>
      <c r="K90" s="68"/>
    </row>
    <row r="91" spans="1:13" ht="117.75" customHeight="1" x14ac:dyDescent="0.35">
      <c r="A91" s="31">
        <v>41040200</v>
      </c>
      <c r="B91" s="43" t="s">
        <v>70</v>
      </c>
      <c r="C91" s="33">
        <v>4255074</v>
      </c>
      <c r="D91" s="110">
        <v>4255.0739999999996</v>
      </c>
      <c r="E91" s="110">
        <v>3900.49</v>
      </c>
      <c r="F91" s="110">
        <v>3900.49</v>
      </c>
      <c r="G91" s="83">
        <f t="shared" si="9"/>
        <v>0</v>
      </c>
      <c r="H91" s="34">
        <f t="shared" si="10"/>
        <v>1</v>
      </c>
      <c r="I91" s="121">
        <f>F91/F100</f>
        <v>1.7152110841038036E-2</v>
      </c>
      <c r="J91" s="136"/>
      <c r="K91" s="68"/>
    </row>
    <row r="92" spans="1:13" ht="52.5" customHeight="1" x14ac:dyDescent="0.35">
      <c r="A92" s="31">
        <v>41050000</v>
      </c>
      <c r="B92" s="43" t="s">
        <v>71</v>
      </c>
      <c r="C92" s="33">
        <v>1981924</v>
      </c>
      <c r="D92" s="110">
        <v>5028.7979999999998</v>
      </c>
      <c r="E92" s="110">
        <v>4449.4889999999996</v>
      </c>
      <c r="F92" s="110">
        <v>4449.4889999999996</v>
      </c>
      <c r="G92" s="83">
        <f t="shared" si="9"/>
        <v>0</v>
      </c>
      <c r="H92" s="34">
        <f t="shared" si="10"/>
        <v>1</v>
      </c>
      <c r="I92" s="121">
        <f>F92/F100</f>
        <v>1.956629257195365E-2</v>
      </c>
      <c r="J92" s="136"/>
      <c r="K92" s="68"/>
    </row>
    <row r="93" spans="1:13" ht="171" customHeight="1" x14ac:dyDescent="0.35">
      <c r="A93" s="98">
        <v>41050900</v>
      </c>
      <c r="B93" s="32" t="s">
        <v>102</v>
      </c>
      <c r="C93" s="33"/>
      <c r="D93" s="110">
        <v>1256.5229999999999</v>
      </c>
      <c r="E93" s="110">
        <v>837.68200000000002</v>
      </c>
      <c r="F93" s="110">
        <v>837.68200000000002</v>
      </c>
      <c r="G93" s="83">
        <f t="shared" si="9"/>
        <v>0</v>
      </c>
      <c r="H93" s="34">
        <f>F93/F99</f>
        <v>7.0631484830551141E-3</v>
      </c>
      <c r="I93" s="34">
        <f>F93/F100</f>
        <v>3.6836434687801856E-3</v>
      </c>
      <c r="J93" s="136"/>
      <c r="K93" s="68"/>
    </row>
    <row r="94" spans="1:13" ht="76.5" customHeight="1" x14ac:dyDescent="0.35">
      <c r="A94" s="31">
        <v>41051000</v>
      </c>
      <c r="B94" s="43" t="s">
        <v>72</v>
      </c>
      <c r="C94" s="33">
        <v>1188200</v>
      </c>
      <c r="D94" s="110">
        <v>1188.2</v>
      </c>
      <c r="E94" s="110">
        <v>1053.8</v>
      </c>
      <c r="F94" s="110">
        <v>1053.8</v>
      </c>
      <c r="G94" s="83">
        <f t="shared" si="9"/>
        <v>0</v>
      </c>
      <c r="H94" s="34">
        <f t="shared" si="10"/>
        <v>1</v>
      </c>
      <c r="I94" s="121">
        <f>F94/F100</f>
        <v>4.6340060875135905E-3</v>
      </c>
      <c r="J94" s="136"/>
      <c r="K94" s="68"/>
    </row>
    <row r="95" spans="1:13" ht="96.75" customHeight="1" x14ac:dyDescent="0.35">
      <c r="A95" s="31">
        <v>41051200</v>
      </c>
      <c r="B95" s="43" t="s">
        <v>73</v>
      </c>
      <c r="C95" s="33">
        <v>137224</v>
      </c>
      <c r="D95" s="110">
        <v>137.22399999999999</v>
      </c>
      <c r="E95" s="110">
        <v>111.15600000000001</v>
      </c>
      <c r="F95" s="110">
        <v>111.15600000000001</v>
      </c>
      <c r="G95" s="83">
        <f t="shared" si="9"/>
        <v>0</v>
      </c>
      <c r="H95" s="34">
        <f t="shared" si="10"/>
        <v>1</v>
      </c>
      <c r="I95" s="121">
        <f>F95/F100</f>
        <v>4.8880013348231229E-4</v>
      </c>
      <c r="J95" s="136"/>
      <c r="K95" s="68"/>
      <c r="M95" s="49"/>
    </row>
    <row r="96" spans="1:13" ht="112.5" customHeight="1" x14ac:dyDescent="0.35">
      <c r="A96" s="98">
        <v>41051400</v>
      </c>
      <c r="B96" s="43" t="s">
        <v>99</v>
      </c>
      <c r="C96" s="33"/>
      <c r="D96" s="110">
        <v>1360.463</v>
      </c>
      <c r="E96" s="110">
        <v>1360.463</v>
      </c>
      <c r="F96" s="110">
        <v>1360.463</v>
      </c>
      <c r="G96" s="83">
        <f t="shared" ref="G96" si="17">F96-E96</f>
        <v>0</v>
      </c>
      <c r="H96" s="34">
        <f t="shared" ref="H96" si="18">F96/E96</f>
        <v>1</v>
      </c>
      <c r="I96" s="121" t="e">
        <f>F96/F101</f>
        <v>#DIV/0!</v>
      </c>
      <c r="J96" s="136"/>
      <c r="K96" s="68"/>
      <c r="M96" s="49"/>
    </row>
    <row r="97" spans="1:11" ht="126.75" customHeight="1" x14ac:dyDescent="0.35">
      <c r="A97" s="56">
        <v>41051700</v>
      </c>
      <c r="B97" s="97" t="s">
        <v>89</v>
      </c>
      <c r="C97" s="33"/>
      <c r="D97" s="110">
        <v>97.688000000000002</v>
      </c>
      <c r="E97" s="110">
        <v>97.688000000000002</v>
      </c>
      <c r="F97" s="110">
        <v>97.688000000000002</v>
      </c>
      <c r="G97" s="83">
        <f t="shared" ref="G97" si="19">F97-E97</f>
        <v>0</v>
      </c>
      <c r="H97" s="34">
        <f t="shared" ref="H97" si="20">F97/E97</f>
        <v>1</v>
      </c>
      <c r="I97" s="121">
        <f>F97/F99</f>
        <v>8.2368350879294047E-4</v>
      </c>
      <c r="J97" s="136"/>
      <c r="K97" s="68"/>
    </row>
    <row r="98" spans="1:11" ht="110.25" customHeight="1" x14ac:dyDescent="0.35">
      <c r="A98" s="31">
        <v>41055000</v>
      </c>
      <c r="B98" s="32" t="s">
        <v>74</v>
      </c>
      <c r="C98" s="33">
        <v>656500</v>
      </c>
      <c r="D98" s="110">
        <v>988.7</v>
      </c>
      <c r="E98" s="110">
        <v>988.7</v>
      </c>
      <c r="F98" s="110">
        <v>988.7</v>
      </c>
      <c r="G98" s="83">
        <f t="shared" si="9"/>
        <v>0</v>
      </c>
      <c r="H98" s="34">
        <f t="shared" si="10"/>
        <v>1</v>
      </c>
      <c r="I98" s="121">
        <f>F98/F100</f>
        <v>4.3477337433333527E-3</v>
      </c>
      <c r="J98" s="136"/>
      <c r="K98" s="68"/>
    </row>
    <row r="99" spans="1:11" s="61" customFormat="1" ht="22.5" x14ac:dyDescent="0.3">
      <c r="A99" s="102" t="s">
        <v>87</v>
      </c>
      <c r="B99" s="103"/>
      <c r="C99" s="70">
        <v>115735850</v>
      </c>
      <c r="D99" s="114">
        <v>128085.85</v>
      </c>
      <c r="E99" s="114">
        <v>116403.427</v>
      </c>
      <c r="F99" s="114">
        <v>118598.95088</v>
      </c>
      <c r="G99" s="90">
        <f t="shared" si="9"/>
        <v>2195.5238800000079</v>
      </c>
      <c r="H99" s="71">
        <f t="shared" si="10"/>
        <v>1.0188613336959573</v>
      </c>
      <c r="I99" s="137"/>
      <c r="J99" s="138">
        <f>J7+J50+J76</f>
        <v>1.0000000000000002</v>
      </c>
      <c r="K99" s="139"/>
    </row>
    <row r="100" spans="1:11" s="61" customFormat="1" ht="23.25" thickBot="1" x14ac:dyDescent="0.35">
      <c r="A100" s="104" t="s">
        <v>88</v>
      </c>
      <c r="B100" s="105"/>
      <c r="C100" s="72">
        <v>213796748</v>
      </c>
      <c r="D100" s="114">
        <v>254608.467</v>
      </c>
      <c r="E100" s="114">
        <v>225210.30600000001</v>
      </c>
      <c r="F100" s="114">
        <v>227405.82988</v>
      </c>
      <c r="G100" s="91">
        <f t="shared" si="9"/>
        <v>2195.5238799999934</v>
      </c>
      <c r="H100" s="73">
        <f t="shared" si="10"/>
        <v>1.0097487717991023</v>
      </c>
      <c r="I100" s="140">
        <f>I7+I50+I76+I80</f>
        <v>1</v>
      </c>
      <c r="J100" s="141"/>
      <c r="K100" s="139"/>
    </row>
    <row r="101" spans="1:11" ht="23.25" x14ac:dyDescent="0.35">
      <c r="B101" s="59"/>
      <c r="D101" s="57"/>
      <c r="E101" s="57"/>
      <c r="F101" s="79"/>
      <c r="G101" s="57"/>
      <c r="H101" s="142"/>
      <c r="I101" s="68"/>
      <c r="J101" s="68"/>
      <c r="K101" s="68"/>
    </row>
    <row r="102" spans="1:11" x14ac:dyDescent="0.2">
      <c r="D102" s="92"/>
      <c r="E102" s="92"/>
      <c r="F102" s="93"/>
      <c r="G102" s="92"/>
      <c r="H102" s="68"/>
      <c r="I102" s="68"/>
      <c r="J102" s="68"/>
      <c r="K102" s="68"/>
    </row>
    <row r="109" spans="1:11" x14ac:dyDescent="0.2">
      <c r="H109" s="60"/>
    </row>
    <row r="112" spans="1:11" x14ac:dyDescent="0.2">
      <c r="D112" s="10"/>
    </row>
  </sheetData>
  <mergeCells count="3">
    <mergeCell ref="A99:B99"/>
    <mergeCell ref="A100:B100"/>
    <mergeCell ref="B2:J2"/>
  </mergeCells>
  <pageMargins left="0.19685039370078741" right="0.19685039370078741" top="0.39370078740157483" bottom="0.39370078740157483" header="0" footer="0"/>
  <pageSetup paperSize="9" scale="45" fitToHeight="5" orientation="portrait" r:id="rId1"/>
  <rowBreaks count="3" manualBreakCount="3">
    <brk id="25" max="9" man="1"/>
    <brk id="52" max="9" man="1"/>
    <brk id="7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rfu2205</dc:creator>
  <cp:lastModifiedBy>rfu2205</cp:lastModifiedBy>
  <cp:lastPrinted>2021-11-02T13:13:46Z</cp:lastPrinted>
  <dcterms:created xsi:type="dcterms:W3CDTF">2021-03-02T12:14:52Z</dcterms:created>
  <dcterms:modified xsi:type="dcterms:W3CDTF">2021-12-04T07:27:36Z</dcterms:modified>
</cp:coreProperties>
</file>