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28" windowWidth="16608" windowHeight="9372"/>
  </bookViews>
  <sheets>
    <sheet name="Лист1" sheetId="1" r:id="rId1"/>
  </sheets>
  <definedNames>
    <definedName name="_xlnm.Print_Titles" localSheetId="0">Лист1!$A:$B,Лист1!$5:$6</definedName>
    <definedName name="_xlnm.Print_Area" localSheetId="0">Лист1!$A$1:$J$100</definedName>
  </definedNames>
  <calcPr calcId="145621"/>
</workbook>
</file>

<file path=xl/calcChain.xml><?xml version="1.0" encoding="utf-8"?>
<calcChain xmlns="http://schemas.openxmlformats.org/spreadsheetml/2006/main">
  <c r="I87" i="1" l="1"/>
  <c r="I84" i="1"/>
  <c r="I21" i="1"/>
  <c r="I20" i="1"/>
  <c r="I94" i="1"/>
  <c r="G91" i="1" l="1"/>
  <c r="H84" i="1"/>
  <c r="G84" i="1"/>
  <c r="J70" i="1" l="1"/>
  <c r="I70" i="1"/>
  <c r="G70" i="1"/>
  <c r="G7" i="1"/>
  <c r="H7" i="1"/>
  <c r="I7" i="1"/>
  <c r="J7" i="1"/>
  <c r="G8" i="1"/>
  <c r="H8" i="1"/>
  <c r="I8" i="1"/>
  <c r="J8" i="1"/>
  <c r="G9" i="1"/>
  <c r="H9" i="1"/>
  <c r="I9" i="1"/>
  <c r="J9" i="1"/>
  <c r="G10" i="1"/>
  <c r="H10" i="1"/>
  <c r="I10" i="1"/>
  <c r="J10" i="1"/>
  <c r="G11" i="1"/>
  <c r="H11" i="1"/>
  <c r="I11" i="1"/>
  <c r="J11" i="1"/>
  <c r="G12" i="1"/>
  <c r="H12" i="1"/>
  <c r="I12" i="1"/>
  <c r="J12" i="1"/>
  <c r="G13" i="1"/>
  <c r="H13" i="1"/>
  <c r="I13" i="1"/>
  <c r="J13" i="1"/>
  <c r="G14" i="1"/>
  <c r="H14" i="1"/>
  <c r="I14" i="1"/>
  <c r="J14" i="1"/>
  <c r="G15" i="1"/>
  <c r="H15" i="1"/>
  <c r="I15" i="1"/>
  <c r="J15" i="1"/>
  <c r="G16" i="1"/>
  <c r="H16" i="1"/>
  <c r="I16" i="1"/>
  <c r="J16" i="1"/>
  <c r="G17" i="1"/>
  <c r="H17" i="1"/>
  <c r="I17" i="1"/>
  <c r="J17" i="1"/>
  <c r="G18" i="1"/>
  <c r="H18" i="1"/>
  <c r="I18" i="1"/>
  <c r="J18" i="1"/>
  <c r="G19" i="1"/>
  <c r="H19" i="1"/>
  <c r="I19" i="1"/>
  <c r="J19" i="1"/>
  <c r="G20" i="1"/>
  <c r="H20" i="1"/>
  <c r="J20" i="1"/>
  <c r="G21" i="1"/>
  <c r="H21" i="1"/>
  <c r="G22" i="1"/>
  <c r="H22" i="1"/>
  <c r="I22" i="1"/>
  <c r="J22" i="1"/>
  <c r="G23" i="1"/>
  <c r="H23" i="1"/>
  <c r="I23" i="1"/>
  <c r="J23" i="1"/>
  <c r="G24" i="1"/>
  <c r="H24" i="1"/>
  <c r="I24" i="1"/>
  <c r="J24" i="1"/>
  <c r="G25" i="1"/>
  <c r="H25" i="1"/>
  <c r="I25" i="1"/>
  <c r="J25" i="1"/>
  <c r="G26" i="1"/>
  <c r="H26" i="1"/>
  <c r="I26" i="1"/>
  <c r="J26" i="1"/>
  <c r="G27" i="1"/>
  <c r="H27" i="1"/>
  <c r="I27" i="1"/>
  <c r="J27" i="1"/>
  <c r="G28" i="1"/>
  <c r="H28" i="1"/>
  <c r="I28" i="1"/>
  <c r="J28" i="1"/>
  <c r="G29" i="1"/>
  <c r="H29" i="1"/>
  <c r="I29" i="1"/>
  <c r="J29" i="1"/>
  <c r="G30" i="1"/>
  <c r="H30" i="1"/>
  <c r="I30" i="1"/>
  <c r="J30" i="1"/>
  <c r="G31" i="1"/>
  <c r="H31" i="1"/>
  <c r="I31" i="1"/>
  <c r="J31" i="1"/>
  <c r="G32" i="1"/>
  <c r="H32" i="1"/>
  <c r="I32" i="1"/>
  <c r="J32" i="1"/>
  <c r="G33" i="1"/>
  <c r="H33" i="1"/>
  <c r="I33" i="1"/>
  <c r="J33" i="1"/>
  <c r="G34" i="1"/>
  <c r="H34" i="1"/>
  <c r="I34" i="1"/>
  <c r="J34" i="1"/>
  <c r="G35" i="1"/>
  <c r="H35" i="1"/>
  <c r="I35" i="1"/>
  <c r="J35" i="1"/>
  <c r="G36" i="1"/>
  <c r="H36" i="1"/>
  <c r="I36" i="1"/>
  <c r="J36" i="1"/>
  <c r="G37" i="1"/>
  <c r="H37" i="1"/>
  <c r="I37" i="1"/>
  <c r="J37" i="1"/>
  <c r="G38" i="1"/>
  <c r="H38" i="1"/>
  <c r="I38" i="1"/>
  <c r="J38" i="1"/>
  <c r="G39" i="1"/>
  <c r="H39" i="1"/>
  <c r="I39" i="1"/>
  <c r="J39" i="1"/>
  <c r="G40" i="1"/>
  <c r="H40" i="1"/>
  <c r="I40" i="1"/>
  <c r="J40" i="1"/>
  <c r="G41" i="1"/>
  <c r="H41" i="1"/>
  <c r="I41" i="1"/>
  <c r="J41" i="1"/>
  <c r="G42" i="1"/>
  <c r="H42" i="1"/>
  <c r="I42" i="1"/>
  <c r="J42" i="1"/>
  <c r="G43" i="1"/>
  <c r="H43" i="1"/>
  <c r="G44" i="1"/>
  <c r="H44" i="1"/>
  <c r="G45" i="1"/>
  <c r="H45" i="1"/>
  <c r="I45" i="1"/>
  <c r="J45" i="1"/>
  <c r="G46" i="1"/>
  <c r="H46" i="1"/>
  <c r="I46" i="1"/>
  <c r="J46" i="1"/>
  <c r="G47" i="1"/>
  <c r="H47" i="1"/>
  <c r="I47" i="1"/>
  <c r="J47" i="1"/>
  <c r="G48" i="1"/>
  <c r="H48" i="1"/>
  <c r="I48" i="1"/>
  <c r="J48" i="1"/>
  <c r="G49" i="1"/>
  <c r="H49" i="1"/>
  <c r="I49" i="1"/>
  <c r="J49" i="1"/>
  <c r="G50" i="1"/>
  <c r="H50" i="1"/>
  <c r="I50" i="1"/>
  <c r="J50" i="1"/>
  <c r="G51" i="1"/>
  <c r="H51" i="1"/>
  <c r="I51" i="1"/>
  <c r="J51" i="1"/>
  <c r="G52" i="1"/>
  <c r="H52" i="1"/>
  <c r="I52" i="1"/>
  <c r="J52" i="1"/>
  <c r="G53" i="1"/>
  <c r="H53" i="1"/>
  <c r="I53" i="1"/>
  <c r="J53" i="1"/>
  <c r="G54" i="1"/>
  <c r="H54" i="1"/>
  <c r="I54" i="1"/>
  <c r="J54" i="1"/>
  <c r="G55" i="1"/>
  <c r="H55" i="1"/>
  <c r="I55" i="1"/>
  <c r="J55" i="1"/>
  <c r="G56" i="1"/>
  <c r="H56" i="1"/>
  <c r="I56" i="1"/>
  <c r="J56" i="1"/>
  <c r="G57" i="1"/>
  <c r="H57" i="1"/>
  <c r="I57" i="1"/>
  <c r="J57" i="1"/>
  <c r="G58" i="1"/>
  <c r="H58" i="1"/>
  <c r="I58" i="1"/>
  <c r="J58" i="1"/>
  <c r="G59" i="1"/>
  <c r="H59" i="1"/>
  <c r="I59" i="1"/>
  <c r="J59" i="1"/>
  <c r="G60" i="1"/>
  <c r="H60" i="1"/>
  <c r="I60" i="1"/>
  <c r="J60" i="1"/>
  <c r="G61" i="1"/>
  <c r="H61" i="1"/>
  <c r="I61" i="1"/>
  <c r="J61" i="1"/>
  <c r="G62" i="1"/>
  <c r="H62" i="1"/>
  <c r="I62" i="1"/>
  <c r="J62" i="1"/>
  <c r="G63" i="1"/>
  <c r="H63" i="1"/>
  <c r="I63" i="1"/>
  <c r="J63" i="1"/>
  <c r="G64" i="1"/>
  <c r="H64" i="1"/>
  <c r="I64" i="1"/>
  <c r="J64" i="1"/>
  <c r="G65" i="1"/>
  <c r="H65" i="1"/>
  <c r="I65" i="1"/>
  <c r="J65" i="1"/>
  <c r="G66" i="1"/>
  <c r="H66" i="1"/>
  <c r="I66" i="1"/>
  <c r="J66" i="1"/>
  <c r="G67" i="1"/>
  <c r="H67" i="1"/>
  <c r="I67" i="1"/>
  <c r="J67" i="1"/>
  <c r="G68" i="1"/>
  <c r="H68" i="1"/>
  <c r="I68" i="1"/>
  <c r="J68" i="1"/>
  <c r="G69" i="1"/>
  <c r="H69" i="1"/>
  <c r="I69" i="1"/>
  <c r="J69" i="1"/>
  <c r="G71" i="1"/>
  <c r="H71" i="1"/>
  <c r="I71" i="1"/>
  <c r="J71" i="1"/>
  <c r="G72" i="1"/>
  <c r="H72" i="1"/>
  <c r="I72" i="1"/>
  <c r="J72" i="1"/>
  <c r="G73" i="1"/>
  <c r="H73" i="1"/>
  <c r="I73" i="1"/>
  <c r="J73" i="1"/>
  <c r="G74" i="1"/>
  <c r="H74" i="1"/>
  <c r="I74" i="1"/>
  <c r="G75" i="1"/>
  <c r="I75" i="1"/>
  <c r="J75" i="1"/>
  <c r="J97" i="1" s="1"/>
  <c r="G76" i="1"/>
  <c r="I76" i="1"/>
  <c r="J76" i="1"/>
  <c r="G77" i="1"/>
  <c r="I77" i="1"/>
  <c r="J77" i="1"/>
  <c r="G78" i="1"/>
  <c r="I78" i="1"/>
  <c r="J78" i="1"/>
  <c r="G79" i="1"/>
  <c r="H79" i="1"/>
  <c r="I79" i="1"/>
  <c r="G80" i="1"/>
  <c r="H80" i="1"/>
  <c r="I80" i="1"/>
  <c r="G81" i="1"/>
  <c r="H81" i="1"/>
  <c r="I81" i="1"/>
  <c r="G82" i="1"/>
  <c r="H82" i="1"/>
  <c r="I82" i="1"/>
  <c r="G83" i="1"/>
  <c r="H83" i="1"/>
  <c r="I83" i="1"/>
  <c r="G85" i="1"/>
  <c r="H85" i="1"/>
  <c r="I85" i="1"/>
  <c r="G86" i="1"/>
  <c r="H86" i="1"/>
  <c r="I86" i="1"/>
  <c r="G87" i="1"/>
  <c r="H87" i="1"/>
  <c r="G88" i="1"/>
  <c r="H88" i="1"/>
  <c r="I88" i="1"/>
  <c r="G89" i="1"/>
  <c r="H89" i="1"/>
  <c r="I89" i="1"/>
  <c r="G90" i="1"/>
  <c r="H90" i="1"/>
  <c r="I90" i="1"/>
  <c r="G92" i="1"/>
  <c r="H92" i="1"/>
  <c r="I92" i="1"/>
  <c r="G93" i="1"/>
  <c r="H93" i="1"/>
  <c r="I93" i="1"/>
  <c r="G94" i="1"/>
  <c r="H94" i="1"/>
  <c r="G95" i="1"/>
  <c r="H95" i="1"/>
  <c r="I95" i="1"/>
  <c r="G96" i="1"/>
  <c r="H96" i="1"/>
  <c r="I96" i="1"/>
  <c r="G97" i="1"/>
  <c r="J74" i="1" s="1"/>
  <c r="H97" i="1"/>
  <c r="G98" i="1"/>
  <c r="H98" i="1"/>
  <c r="I98" i="1"/>
  <c r="J21" i="1" l="1"/>
  <c r="L38" i="1"/>
  <c r="M38" i="1"/>
  <c r="L10" i="1" l="1"/>
</calcChain>
</file>

<file path=xl/sharedStrings.xml><?xml version="1.0" encoding="utf-8"?>
<sst xmlns="http://schemas.openxmlformats.org/spreadsheetml/2006/main" count="108" uniqueCount="105">
  <si>
    <t>ККД</t>
  </si>
  <si>
    <t>Доходи</t>
  </si>
  <si>
    <t>Поч.річн. план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</si>
  <si>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</si>
  <si>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</si>
  <si>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</si>
  <si>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</si>
  <si>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</si>
  <si>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</si>
  <si>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</si>
  <si>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</si>
  <si>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</si>
  <si>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</si>
  <si>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</si>
  <si>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</si>
  <si>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</si>
  <si>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</si>
  <si>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</si>
  <si>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</si>
  <si>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</si>
  <si>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</si>
  <si>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</si>
  <si>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</si>
  <si>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</si>
  <si>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</si>
  <si>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</si>
  <si>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</si>
  <si>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</si>
  <si>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</si>
  <si>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</si>
  <si>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</si>
  <si>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</si>
  <si>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</si>
  <si>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</si>
  <si>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Збір за місця для паркування транспортних засобів </t>
  </si>
  <si>
    <t>Збір за місця для паркування транспортних засобів, сплачений юридичними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</si>
  <si>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</si>
  <si>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</si>
  <si>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</si>
  <si>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</si>
  <si>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</si>
  <si>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</si>
  <si>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</si>
  <si>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</si>
  <si>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</si>
  <si>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</si>
  <si>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</si>
  <si>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Плата за встановлення земельного сервітуту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</si>
  <si>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</si>
  <si>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</si>
  <si>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</si>
  <si>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</si>
  <si>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</si>
  <si>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</si>
  <si>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</si>
  <si>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</si>
  <si>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</si>
  <si>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</si>
  <si>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</si>
  <si>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Доходи від операцій з капіталом  </t>
  </si>
  <si>
    <t>Надходження від продажу основного капіталу 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</si>
  <si>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</si>
  <si>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</si>
  <si>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</si>
  <si>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</si>
  <si>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</si>
  <si>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</si>
  <si>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</si>
  <si>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</si>
  <si>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</si>
  <si>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</si>
  <si>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</si>
  <si>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</si>
  <si>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</si>
  <si>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</si>
  <si>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А</t>
  </si>
  <si>
    <t>Б</t>
  </si>
  <si>
    <t>Затверджений річний план</t>
  </si>
  <si>
    <t>План на відповідний період</t>
  </si>
  <si>
    <t>Фактично  надійшло</t>
  </si>
  <si>
    <t>Питома вага,         (%)</t>
  </si>
  <si>
    <t>Додаток 1</t>
  </si>
  <si>
    <t>Відсоток виконання,   (%),            (к.3/ к.2)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</si>
  <si>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</si>
  <si>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 пов'язаних з такою державною реєстрацією</t>
  </si>
  <si>
    <t>Відхилення,           (+/-),                 (к.3 - к.2)</t>
  </si>
  <si>
    <t>тис.грн</t>
  </si>
  <si>
    <t>Аналіз виконання плану по доходах загального фонду  бюджету Теофіпольської селищної територіальної громади</t>
  </si>
  <si>
    <t>Всього без урахування трансфертів</t>
  </si>
  <si>
    <t>Всього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</si>
  <si>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</si>
  <si>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Державне мито, не віднесене до інших категорій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</si>
  <si>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грунту)без спеціального дозволу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</si>
  <si>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</si>
  <si>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Питома вага до доходів без тран-сфертів,        
 (%)</t>
  </si>
  <si>
    <t>Рентна плата за спеціальне використання води </t>
  </si>
  <si>
    <t>Надходження рентної плати за спеціальне використання води від підприємств житлово-комунального господарства 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</si>
  <si>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</si>
  <si>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</si>
  <si>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Субвенція з державного бюджету місцевим бюджетам на розвиток мережі центрів надання адміністративних послуг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</si>
  <si>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</si>
  <si>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</si>
  <si>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за січень - вересень 2021 року</t>
  </si>
  <si>
    <t>Субвенція з державного бюджету місцевим бюджетам на реалізацію програми `Спроможна школа для кращих результатів`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</si>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</sst>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%"/>
    <numFmt numFmtId="166" formatCode="#,##0.0"/>
  </numFmts>
  <fonts count="24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i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0"/>
      <color theme="7" tint="0.3999755851924192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9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/>
    <xf numFmtId="0" fontId="13" fillId="0" borderId="0" xfId="0" applyFont="1" applyAlignment="1">
      <alignment horizontal="center" vertical="center"/>
    </xf>
    <xf numFmtId="0" fontId="0" fillId="2" borderId="0" xfId="0" applyFill="1"/>
    <xf numFmtId="0" fontId="15" fillId="0" borderId="0" xfId="0" applyFont="1" applyAlignment="1"/>
    <xf numFmtId="165" fontId="17" fillId="0" borderId="1" xfId="1" applyNumberFormat="1" applyFont="1" applyBorder="1" applyAlignment="1">
      <alignment horizontal="center" vertical="center"/>
    </xf>
    <xf numFmtId="165" fontId="16" fillId="0" borderId="1" xfId="1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164" fontId="0" fillId="0" borderId="0" xfId="0" applyNumberFormat="1"/>
    <xf numFmtId="0" fontId="16" fillId="0" borderId="1" xfId="3" applyFont="1" applyBorder="1" applyAlignment="1">
      <alignment horizontal="left" vertical="center"/>
    </xf>
    <xf numFmtId="0" fontId="0" fillId="3" borderId="0" xfId="0" applyFill="1"/>
    <xf numFmtId="165" fontId="17" fillId="0" borderId="1" xfId="1" applyNumberFormat="1" applyFont="1" applyBorder="1" applyAlignment="1">
      <alignment horizontal="center"/>
    </xf>
    <xf numFmtId="0" fontId="9" fillId="0" borderId="0" xfId="0" applyFont="1" applyAlignment="1"/>
    <xf numFmtId="166" fontId="0" fillId="0" borderId="0" xfId="0" applyNumberFormat="1" applyAlignment="1">
      <alignment horizontal="center" vertical="center"/>
    </xf>
    <xf numFmtId="0" fontId="14" fillId="0" borderId="0" xfId="0" applyFont="1"/>
    <xf numFmtId="0" fontId="23" fillId="0" borderId="0" xfId="0" applyFont="1"/>
    <xf numFmtId="0" fontId="8" fillId="4" borderId="0" xfId="0" applyFont="1" applyFill="1"/>
    <xf numFmtId="0" fontId="8" fillId="5" borderId="0" xfId="0" applyFont="1" applyFill="1" applyAlignment="1">
      <alignment horizontal="center"/>
    </xf>
    <xf numFmtId="0" fontId="15" fillId="5" borderId="0" xfId="0" applyFont="1" applyFill="1" applyAlignment="1"/>
    <xf numFmtId="0" fontId="10" fillId="5" borderId="0" xfId="0" applyFont="1" applyFill="1"/>
    <xf numFmtId="166" fontId="20" fillId="5" borderId="0" xfId="0" applyNumberFormat="1" applyFont="1" applyFill="1" applyAlignment="1">
      <alignment horizontal="center" vertical="center"/>
    </xf>
    <xf numFmtId="0" fontId="0" fillId="5" borderId="0" xfId="0" applyFill="1"/>
    <xf numFmtId="164" fontId="8" fillId="5" borderId="0" xfId="0" applyNumberFormat="1" applyFont="1" applyFill="1"/>
    <xf numFmtId="0" fontId="21" fillId="5" borderId="0" xfId="0" applyFont="1" applyFill="1"/>
    <xf numFmtId="0" fontId="8" fillId="5" borderId="0" xfId="0" applyFont="1" applyFill="1"/>
    <xf numFmtId="0" fontId="16" fillId="0" borderId="1" xfId="0" applyFont="1" applyBorder="1" applyAlignment="1">
      <alignment vertical="center" wrapText="1"/>
    </xf>
    <xf numFmtId="165" fontId="0" fillId="0" borderId="0" xfId="0" applyNumberFormat="1"/>
    <xf numFmtId="166" fontId="17" fillId="0" borderId="1" xfId="7" applyNumberFormat="1" applyFont="1" applyBorder="1" applyAlignment="1">
      <alignment horizontal="center" vertical="center"/>
    </xf>
    <xf numFmtId="166" fontId="17" fillId="0" borderId="1" xfId="0" applyNumberFormat="1" applyFont="1" applyBorder="1" applyAlignment="1">
      <alignment horizontal="center"/>
    </xf>
    <xf numFmtId="166" fontId="16" fillId="0" borderId="1" xfId="7" applyNumberFormat="1" applyFont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/>
    </xf>
    <xf numFmtId="166" fontId="17" fillId="0" borderId="1" xfId="0" applyNumberFormat="1" applyFont="1" applyBorder="1" applyAlignment="1">
      <alignment horizontal="center" vertical="center"/>
    </xf>
    <xf numFmtId="166" fontId="12" fillId="0" borderId="1" xfId="7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165" fontId="12" fillId="0" borderId="1" xfId="1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4" applyFont="1" applyBorder="1" applyAlignment="1">
      <alignment horizontal="center" vertical="center"/>
    </xf>
    <xf numFmtId="166" fontId="12" fillId="5" borderId="1" xfId="0" applyNumberFormat="1" applyFont="1" applyFill="1" applyBorder="1" applyAlignment="1">
      <alignment horizontal="center" vertical="center"/>
    </xf>
    <xf numFmtId="165" fontId="12" fillId="5" borderId="1" xfId="1" applyNumberFormat="1" applyFont="1" applyFill="1" applyBorder="1" applyAlignment="1">
      <alignment horizontal="center" vertical="center"/>
    </xf>
    <xf numFmtId="165" fontId="18" fillId="5" borderId="1" xfId="1" applyNumberFormat="1" applyFont="1" applyFill="1" applyBorder="1"/>
    <xf numFmtId="165" fontId="19" fillId="0" borderId="1" xfId="1" applyNumberFormat="1" applyFont="1" applyBorder="1"/>
    <xf numFmtId="165" fontId="20" fillId="0" borderId="1" xfId="1" applyNumberFormat="1" applyFont="1" applyBorder="1"/>
    <xf numFmtId="0" fontId="16" fillId="0" borderId="1" xfId="3" applyFont="1" applyBorder="1" applyAlignment="1">
      <alignment vertical="center"/>
    </xf>
    <xf numFmtId="0" fontId="22" fillId="2" borderId="1" xfId="0" applyFont="1" applyFill="1" applyBorder="1" applyAlignment="1">
      <alignment horizontal="center"/>
    </xf>
    <xf numFmtId="164" fontId="22" fillId="2" borderId="1" xfId="0" applyNumberFormat="1" applyFont="1" applyFill="1" applyBorder="1"/>
    <xf numFmtId="166" fontId="12" fillId="2" borderId="1" xfId="7" applyNumberFormat="1" applyFont="1" applyFill="1" applyBorder="1" applyAlignment="1">
      <alignment horizontal="center" vertical="center"/>
    </xf>
    <xf numFmtId="166" fontId="22" fillId="2" borderId="1" xfId="0" applyNumberFormat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vertical="top"/>
    </xf>
    <xf numFmtId="166" fontId="12" fillId="0" borderId="1" xfId="7" applyNumberFormat="1" applyFont="1" applyBorder="1" applyAlignment="1">
      <alignment horizontal="center" vertical="top"/>
    </xf>
    <xf numFmtId="164" fontId="16" fillId="0" borderId="1" xfId="0" applyNumberFormat="1" applyFont="1" applyBorder="1" applyAlignment="1">
      <alignment vertical="top"/>
    </xf>
    <xf numFmtId="166" fontId="16" fillId="0" borderId="1" xfId="7" applyNumberFormat="1" applyFont="1" applyBorder="1" applyAlignment="1">
      <alignment horizontal="center" vertical="top"/>
    </xf>
    <xf numFmtId="164" fontId="17" fillId="0" borderId="1" xfId="0" applyNumberFormat="1" applyFont="1" applyBorder="1" applyAlignment="1">
      <alignment vertical="top"/>
    </xf>
    <xf numFmtId="166" fontId="17" fillId="0" borderId="1" xfId="7" applyNumberFormat="1" applyFont="1" applyBorder="1" applyAlignment="1">
      <alignment horizontal="center" vertical="top"/>
    </xf>
    <xf numFmtId="164" fontId="16" fillId="0" borderId="1" xfId="0" applyNumberFormat="1" applyFont="1" applyBorder="1" applyAlignment="1">
      <alignment vertical="top" wrapText="1"/>
    </xf>
    <xf numFmtId="164" fontId="16" fillId="0" borderId="1" xfId="0" applyNumberFormat="1" applyFont="1" applyBorder="1" applyAlignment="1">
      <alignment horizontal="center" vertical="top"/>
    </xf>
    <xf numFmtId="164" fontId="12" fillId="5" borderId="1" xfId="0" applyNumberFormat="1" applyFont="1" applyFill="1" applyBorder="1" applyAlignment="1">
      <alignment vertical="top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6" fillId="0" borderId="1" xfId="4" applyFont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16" fillId="0" borderId="1" xfId="3" applyFont="1" applyBorder="1" applyAlignment="1">
      <alignment vertical="center" wrapText="1"/>
    </xf>
  </cellXfs>
  <cellStyles count="8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 7" xfId="7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tabSelected="1" view="pageBreakPreview" zoomScale="25" zoomScaleNormal="100" zoomScaleSheetLayoutView="25" workbookViewId="0">
      <pane xSplit="3" ySplit="6" topLeftCell="D16" activePane="bottomRight" state="frozen"/>
      <selection pane="topRight" activeCell="D1" sqref="D1"/>
      <selection pane="bottomLeft" activeCell="A7" sqref="A7"/>
      <selection pane="bottomRight" activeCell="D92" sqref="D92"/>
    </sheetView>
  </sheetViews>
  <sheetFormatPr defaultRowHeight="13.8" x14ac:dyDescent="0.3"/>
  <cols>
    <col min="1" max="1" width="19.44140625" customWidth="1"/>
    <col min="2" max="2" width="78.88671875" customWidth="1"/>
    <col min="3" max="3" width="17.33203125" hidden="1" customWidth="1"/>
    <col min="4" max="4" width="20.44140625" customWidth="1"/>
    <col min="5" max="5" width="18.44140625" customWidth="1"/>
    <col min="6" max="6" width="18.6640625" style="30" customWidth="1"/>
    <col min="7" max="7" width="21.88671875" customWidth="1"/>
    <col min="8" max="8" width="20.44140625" customWidth="1"/>
    <col min="9" max="9" width="17.33203125" customWidth="1"/>
    <col min="10" max="10" width="18" customWidth="1"/>
    <col min="12" max="12" width="16" customWidth="1"/>
  </cols>
  <sheetData>
    <row r="1" spans="1:12" ht="19.5" customHeight="1" x14ac:dyDescent="0.3">
      <c r="A1" s="2"/>
      <c r="B1" s="2"/>
      <c r="C1" s="2"/>
      <c r="D1" s="2"/>
      <c r="E1" s="2"/>
      <c r="F1" s="26"/>
      <c r="G1" s="2"/>
      <c r="H1" s="2"/>
      <c r="I1" s="10" t="s">
        <v>81</v>
      </c>
      <c r="J1" s="2"/>
    </row>
    <row r="2" spans="1:12" ht="23.25" customHeight="1" x14ac:dyDescent="0.3">
      <c r="A2" s="9"/>
      <c r="B2" s="43" t="s">
        <v>87</v>
      </c>
      <c r="C2" s="43"/>
      <c r="D2" s="43"/>
      <c r="E2" s="43"/>
      <c r="F2" s="43"/>
      <c r="G2" s="43"/>
      <c r="H2" s="43"/>
      <c r="I2" s="43"/>
      <c r="J2" s="43"/>
    </row>
    <row r="3" spans="1:12" ht="24.6" x14ac:dyDescent="0.4">
      <c r="A3" s="9"/>
      <c r="B3" s="12"/>
      <c r="C3" s="12"/>
      <c r="D3" s="12" t="s">
        <v>102</v>
      </c>
      <c r="E3" s="12"/>
      <c r="F3" s="27"/>
      <c r="G3" s="12"/>
      <c r="H3" s="12"/>
      <c r="I3" s="12"/>
      <c r="J3" s="12"/>
    </row>
    <row r="4" spans="1:12" ht="21.75" customHeight="1" x14ac:dyDescent="0.3">
      <c r="A4" s="8"/>
      <c r="B4" s="8"/>
      <c r="C4" s="8"/>
      <c r="D4" s="8"/>
      <c r="E4" s="8"/>
      <c r="F4" s="28"/>
      <c r="G4" s="8"/>
      <c r="H4" s="8"/>
      <c r="J4" s="10" t="s">
        <v>86</v>
      </c>
    </row>
    <row r="5" spans="1:12" ht="141.6" customHeight="1" x14ac:dyDescent="0.3">
      <c r="A5" s="44" t="s">
        <v>0</v>
      </c>
      <c r="B5" s="44" t="s">
        <v>1</v>
      </c>
      <c r="C5" s="45" t="s">
        <v>2</v>
      </c>
      <c r="D5" s="45" t="s">
        <v>77</v>
      </c>
      <c r="E5" s="45" t="s">
        <v>78</v>
      </c>
      <c r="F5" s="46" t="s">
        <v>79</v>
      </c>
      <c r="G5" s="45" t="s">
        <v>85</v>
      </c>
      <c r="H5" s="45" t="s">
        <v>82</v>
      </c>
      <c r="I5" s="45" t="s">
        <v>80</v>
      </c>
      <c r="J5" s="45" t="s">
        <v>94</v>
      </c>
    </row>
    <row r="6" spans="1:12" s="4" customFormat="1" ht="21" customHeight="1" x14ac:dyDescent="0.3">
      <c r="A6" s="47" t="s">
        <v>75</v>
      </c>
      <c r="B6" s="47" t="s">
        <v>76</v>
      </c>
      <c r="C6" s="48"/>
      <c r="D6" s="48">
        <v>1</v>
      </c>
      <c r="E6" s="48">
        <v>2</v>
      </c>
      <c r="F6" s="49">
        <v>3</v>
      </c>
      <c r="G6" s="47">
        <v>4</v>
      </c>
      <c r="H6" s="47">
        <v>5</v>
      </c>
      <c r="I6" s="47">
        <v>6</v>
      </c>
      <c r="J6" s="47">
        <v>7</v>
      </c>
    </row>
    <row r="7" spans="1:12" s="1" customFormat="1" ht="22.8" x14ac:dyDescent="0.3">
      <c r="A7" s="47">
        <v>10000000</v>
      </c>
      <c r="B7" s="74" t="s">
        <v>3</v>
      </c>
      <c r="C7" s="65">
        <v>113590000</v>
      </c>
      <c r="D7" s="66">
        <v>119849.3</v>
      </c>
      <c r="E7" s="41">
        <v>85787.486999999994</v>
      </c>
      <c r="F7" s="41">
        <v>90172.674069999994</v>
      </c>
      <c r="G7" s="42">
        <f>F7-E7</f>
        <v>4385.1870699999999</v>
      </c>
      <c r="H7" s="50">
        <f>F7/E7</f>
        <v>1.0511168612504058</v>
      </c>
      <c r="I7" s="50">
        <f>F7/F98</f>
        <v>0.51885638746324703</v>
      </c>
      <c r="J7" s="50">
        <f>F7/F97</f>
        <v>0.9719779146986377</v>
      </c>
    </row>
    <row r="8" spans="1:12" ht="45.6" x14ac:dyDescent="0.3">
      <c r="A8" s="44">
        <v>11000000</v>
      </c>
      <c r="B8" s="34" t="s">
        <v>4</v>
      </c>
      <c r="C8" s="67">
        <v>71615000</v>
      </c>
      <c r="D8" s="68">
        <v>77840.399999999994</v>
      </c>
      <c r="E8" s="38">
        <v>55251.786999999997</v>
      </c>
      <c r="F8" s="38">
        <v>58731.77018</v>
      </c>
      <c r="G8" s="39">
        <f t="shared" ref="G8:G78" si="0">F8-E8</f>
        <v>3479.9831800000029</v>
      </c>
      <c r="H8" s="14">
        <f t="shared" ref="H8:H72" si="1">F8/E8</f>
        <v>1.0629840837546123</v>
      </c>
      <c r="I8" s="14">
        <f>F8/F98</f>
        <v>0.33794444291693454</v>
      </c>
      <c r="J8" s="14">
        <f>F8/F97</f>
        <v>0.63307408918361296</v>
      </c>
    </row>
    <row r="9" spans="1:12" s="21" customFormat="1" ht="22.8" x14ac:dyDescent="0.4">
      <c r="A9" s="51">
        <v>11010000</v>
      </c>
      <c r="B9" s="15" t="s">
        <v>5</v>
      </c>
      <c r="C9" s="69">
        <v>71585000</v>
      </c>
      <c r="D9" s="70">
        <v>77810.399999999994</v>
      </c>
      <c r="E9" s="36">
        <v>55221.786999999997</v>
      </c>
      <c r="F9" s="36">
        <v>58697.696179999999</v>
      </c>
      <c r="G9" s="37">
        <f t="shared" si="0"/>
        <v>3475.9091800000024</v>
      </c>
      <c r="H9" s="20">
        <f t="shared" si="1"/>
        <v>1.0629445255004153</v>
      </c>
      <c r="I9" s="20">
        <f>F9/F98</f>
        <v>0.33774838005500035</v>
      </c>
      <c r="J9" s="20">
        <f>F9/F97</f>
        <v>0.63270680302062599</v>
      </c>
    </row>
    <row r="10" spans="1:12" ht="68.400000000000006" x14ac:dyDescent="0.3">
      <c r="A10" s="44">
        <v>11010100</v>
      </c>
      <c r="B10" s="34" t="s">
        <v>6</v>
      </c>
      <c r="C10" s="67">
        <v>56800000</v>
      </c>
      <c r="D10" s="68">
        <v>63025.4</v>
      </c>
      <c r="E10" s="38">
        <v>44304.177000000003</v>
      </c>
      <c r="F10" s="38">
        <v>46412.369469999998</v>
      </c>
      <c r="G10" s="39">
        <f t="shared" si="0"/>
        <v>2108.1924699999945</v>
      </c>
      <c r="H10" s="14">
        <f t="shared" si="1"/>
        <v>1.0475845081153408</v>
      </c>
      <c r="I10" s="14">
        <f>F10/F98</f>
        <v>0.2670582258447789</v>
      </c>
      <c r="J10" s="14">
        <f>F10/F97</f>
        <v>0.50028235891788631</v>
      </c>
      <c r="L10" s="35">
        <f>J7+J49+J75</f>
        <v>0.99999999999999978</v>
      </c>
    </row>
    <row r="11" spans="1:12" ht="114" x14ac:dyDescent="0.3">
      <c r="A11" s="44">
        <v>11010200</v>
      </c>
      <c r="B11" s="34" t="s">
        <v>7</v>
      </c>
      <c r="C11" s="67">
        <v>1630000</v>
      </c>
      <c r="D11" s="68">
        <v>1630</v>
      </c>
      <c r="E11" s="38">
        <v>1206.2</v>
      </c>
      <c r="F11" s="38">
        <v>886.30451000000005</v>
      </c>
      <c r="G11" s="39">
        <f t="shared" si="0"/>
        <v>-319.89549</v>
      </c>
      <c r="H11" s="14">
        <f t="shared" si="1"/>
        <v>0.73479067318852598</v>
      </c>
      <c r="I11" s="14">
        <f>F11/F98</f>
        <v>5.0998238767322752E-3</v>
      </c>
      <c r="J11" s="14">
        <f>F11/F97</f>
        <v>9.5535417830578048E-3</v>
      </c>
    </row>
    <row r="12" spans="1:12" ht="68.400000000000006" x14ac:dyDescent="0.3">
      <c r="A12" s="44">
        <v>11010400</v>
      </c>
      <c r="B12" s="34" t="s">
        <v>8</v>
      </c>
      <c r="C12" s="67">
        <v>12400000</v>
      </c>
      <c r="D12" s="68">
        <v>12400</v>
      </c>
      <c r="E12" s="38">
        <v>8971.2000000000007</v>
      </c>
      <c r="F12" s="38">
        <v>10383.88377</v>
      </c>
      <c r="G12" s="39">
        <f t="shared" si="0"/>
        <v>1412.6837699999996</v>
      </c>
      <c r="H12" s="14">
        <f t="shared" si="1"/>
        <v>1.1574687633761369</v>
      </c>
      <c r="I12" s="14">
        <f>F12/F98</f>
        <v>5.9749192050775814E-2</v>
      </c>
      <c r="J12" s="14">
        <f>F12/F97</f>
        <v>0.11192865019620717</v>
      </c>
    </row>
    <row r="13" spans="1:12" ht="68.400000000000006" x14ac:dyDescent="0.3">
      <c r="A13" s="44">
        <v>11010500</v>
      </c>
      <c r="B13" s="34" t="s">
        <v>9</v>
      </c>
      <c r="C13" s="67">
        <v>755000</v>
      </c>
      <c r="D13" s="68">
        <v>755</v>
      </c>
      <c r="E13" s="38">
        <v>740.21</v>
      </c>
      <c r="F13" s="38">
        <v>1015.1384300000001</v>
      </c>
      <c r="G13" s="39">
        <f t="shared" si="0"/>
        <v>274.92843000000005</v>
      </c>
      <c r="H13" s="14">
        <f t="shared" si="1"/>
        <v>1.371419502573594</v>
      </c>
      <c r="I13" s="14">
        <f>F13/F98</f>
        <v>5.841138282713371E-3</v>
      </c>
      <c r="J13" s="14">
        <f>F13/F97</f>
        <v>1.0942252123474697E-2</v>
      </c>
    </row>
    <row r="14" spans="1:12" s="6" customFormat="1" ht="22.8" x14ac:dyDescent="0.3">
      <c r="A14" s="51">
        <v>11020000</v>
      </c>
      <c r="B14" s="15" t="s">
        <v>10</v>
      </c>
      <c r="C14" s="69">
        <v>30000</v>
      </c>
      <c r="D14" s="70">
        <v>30</v>
      </c>
      <c r="E14" s="36">
        <v>30</v>
      </c>
      <c r="F14" s="36">
        <v>34.073999999999998</v>
      </c>
      <c r="G14" s="40">
        <f t="shared" si="0"/>
        <v>4.0739999999999981</v>
      </c>
      <c r="H14" s="13">
        <f t="shared" si="1"/>
        <v>1.1357999999999999</v>
      </c>
      <c r="I14" s="13">
        <f>F14/F98</f>
        <v>1.9606286193418504E-4</v>
      </c>
      <c r="J14" s="14">
        <f>F14/F97</f>
        <v>3.6728616298693052E-4</v>
      </c>
    </row>
    <row r="15" spans="1:12" ht="45.6" x14ac:dyDescent="0.3">
      <c r="A15" s="44">
        <v>11020200</v>
      </c>
      <c r="B15" s="34" t="s">
        <v>11</v>
      </c>
      <c r="C15" s="67">
        <v>30000</v>
      </c>
      <c r="D15" s="68">
        <v>30</v>
      </c>
      <c r="E15" s="38">
        <v>30</v>
      </c>
      <c r="F15" s="38">
        <v>34.073999999999998</v>
      </c>
      <c r="G15" s="39">
        <f t="shared" si="0"/>
        <v>4.0739999999999981</v>
      </c>
      <c r="H15" s="14">
        <f t="shared" si="1"/>
        <v>1.1357999999999999</v>
      </c>
      <c r="I15" s="14">
        <f>F15/F98</f>
        <v>1.9606286193418504E-4</v>
      </c>
      <c r="J15" s="14">
        <f>F15/F97</f>
        <v>3.6728616298693052E-4</v>
      </c>
    </row>
    <row r="16" spans="1:12" s="6" customFormat="1" ht="45.6" x14ac:dyDescent="0.3">
      <c r="A16" s="51">
        <v>13000000</v>
      </c>
      <c r="B16" s="15" t="s">
        <v>12</v>
      </c>
      <c r="C16" s="69">
        <v>14000</v>
      </c>
      <c r="D16" s="70">
        <v>54.9</v>
      </c>
      <c r="E16" s="36">
        <v>51.4</v>
      </c>
      <c r="F16" s="36">
        <v>56.615400000000001</v>
      </c>
      <c r="G16" s="40">
        <f t="shared" si="0"/>
        <v>5.2154000000000025</v>
      </c>
      <c r="H16" s="13">
        <f t="shared" si="1"/>
        <v>1.1014669260700389</v>
      </c>
      <c r="I16" s="13">
        <f>F16/F98</f>
        <v>3.2576678269497742E-4</v>
      </c>
      <c r="J16" s="13">
        <f>F16/F97</f>
        <v>6.1026157868082024E-4</v>
      </c>
    </row>
    <row r="17" spans="1:10" ht="45.6" x14ac:dyDescent="0.3">
      <c r="A17" s="44">
        <v>13010000</v>
      </c>
      <c r="B17" s="34" t="s">
        <v>13</v>
      </c>
      <c r="C17" s="67">
        <v>0</v>
      </c>
      <c r="D17" s="68">
        <v>39.4</v>
      </c>
      <c r="E17" s="38">
        <v>39.4</v>
      </c>
      <c r="F17" s="38">
        <v>43.335169999999998</v>
      </c>
      <c r="G17" s="39">
        <f t="shared" si="0"/>
        <v>3.9351699999999994</v>
      </c>
      <c r="H17" s="14">
        <f t="shared" si="1"/>
        <v>1.0998774111675127</v>
      </c>
      <c r="I17" s="14">
        <f>F17/F98</f>
        <v>2.4935192383061686E-4</v>
      </c>
      <c r="J17" s="14">
        <f>F17/F97</f>
        <v>4.671129985234003E-4</v>
      </c>
    </row>
    <row r="18" spans="1:10" ht="91.2" x14ac:dyDescent="0.3">
      <c r="A18" s="44">
        <v>13010100</v>
      </c>
      <c r="B18" s="34" t="s">
        <v>14</v>
      </c>
      <c r="C18" s="67">
        <v>0</v>
      </c>
      <c r="D18" s="68">
        <v>7.7</v>
      </c>
      <c r="E18" s="38">
        <v>7.7</v>
      </c>
      <c r="F18" s="38">
        <v>7.9331700000000005</v>
      </c>
      <c r="G18" s="39">
        <f t="shared" si="0"/>
        <v>0.23317000000000032</v>
      </c>
      <c r="H18" s="13">
        <f t="shared" si="1"/>
        <v>1.0302818181818183</v>
      </c>
      <c r="I18" s="14">
        <f>F18/F98</f>
        <v>4.5647708352715234E-5</v>
      </c>
      <c r="J18" s="14">
        <f>F18/F97</f>
        <v>8.5512225439426774E-5</v>
      </c>
    </row>
    <row r="19" spans="1:10" ht="114" x14ac:dyDescent="0.3">
      <c r="A19" s="44">
        <v>13010200</v>
      </c>
      <c r="B19" s="34" t="s">
        <v>15</v>
      </c>
      <c r="C19" s="67">
        <v>0</v>
      </c>
      <c r="D19" s="68">
        <v>31.7</v>
      </c>
      <c r="E19" s="38">
        <v>31.7</v>
      </c>
      <c r="F19" s="38">
        <v>35.402000000000001</v>
      </c>
      <c r="G19" s="39">
        <f t="shared" si="0"/>
        <v>3.7020000000000017</v>
      </c>
      <c r="H19" s="14">
        <f t="shared" si="1"/>
        <v>1.1167823343848582</v>
      </c>
      <c r="I19" s="14">
        <f>F19/F98</f>
        <v>2.0370421547790161E-4</v>
      </c>
      <c r="J19" s="14">
        <f>F19/F97</f>
        <v>3.8160077308397358E-4</v>
      </c>
    </row>
    <row r="20" spans="1:10" ht="22.8" x14ac:dyDescent="0.3">
      <c r="A20" s="44">
        <v>13020000</v>
      </c>
      <c r="B20" s="34" t="s">
        <v>95</v>
      </c>
      <c r="C20" s="67"/>
      <c r="D20" s="68">
        <v>0.5</v>
      </c>
      <c r="E20" s="38">
        <v>0.5</v>
      </c>
      <c r="F20" s="38">
        <v>0.53533000000000008</v>
      </c>
      <c r="G20" s="39">
        <f t="shared" ref="G20:G21" si="2">F20-E20</f>
        <v>3.5330000000000084E-2</v>
      </c>
      <c r="H20" s="14">
        <f t="shared" si="1"/>
        <v>1.0706600000000002</v>
      </c>
      <c r="I20" s="14">
        <f>F20/F98</f>
        <v>3.0803055666850765E-6</v>
      </c>
      <c r="J20" s="14">
        <f>F20/F98</f>
        <v>3.0803055666850765E-6</v>
      </c>
    </row>
    <row r="21" spans="1:10" ht="68.400000000000006" x14ac:dyDescent="0.3">
      <c r="A21" s="44">
        <v>13020400</v>
      </c>
      <c r="B21" s="34" t="s">
        <v>96</v>
      </c>
      <c r="C21" s="67"/>
      <c r="D21" s="68">
        <v>0.5</v>
      </c>
      <c r="E21" s="38">
        <v>0.5</v>
      </c>
      <c r="F21" s="38">
        <v>0.53533000000000008</v>
      </c>
      <c r="G21" s="39">
        <f t="shared" si="2"/>
        <v>3.5330000000000084E-2</v>
      </c>
      <c r="H21" s="14">
        <f t="shared" si="1"/>
        <v>1.0706600000000002</v>
      </c>
      <c r="I21" s="14" t="e">
        <f>F21/J105</f>
        <v>#DIV/0!</v>
      </c>
      <c r="J21" s="14" t="e">
        <f>F21/F99</f>
        <v>#DIV/0!</v>
      </c>
    </row>
    <row r="22" spans="1:10" ht="45.6" x14ac:dyDescent="0.3">
      <c r="A22" s="44">
        <v>13030000</v>
      </c>
      <c r="B22" s="34" t="s">
        <v>16</v>
      </c>
      <c r="C22" s="67">
        <v>14000</v>
      </c>
      <c r="D22" s="68">
        <v>14</v>
      </c>
      <c r="E22" s="38">
        <v>10.5</v>
      </c>
      <c r="F22" s="38">
        <v>11.669169999999999</v>
      </c>
      <c r="G22" s="39">
        <f t="shared" si="0"/>
        <v>1.1691699999999994</v>
      </c>
      <c r="H22" s="14">
        <f t="shared" si="1"/>
        <v>1.1113495238095237</v>
      </c>
      <c r="I22" s="14">
        <f>F22/F98</f>
        <v>6.7144769225700951E-5</v>
      </c>
      <c r="J22" s="14">
        <f>F22/F97</f>
        <v>1.257828454112285E-4</v>
      </c>
    </row>
    <row r="23" spans="1:10" ht="68.400000000000006" x14ac:dyDescent="0.3">
      <c r="A23" s="44">
        <v>13030100</v>
      </c>
      <c r="B23" s="34" t="s">
        <v>17</v>
      </c>
      <c r="C23" s="67">
        <v>14000</v>
      </c>
      <c r="D23" s="68">
        <v>14</v>
      </c>
      <c r="E23" s="38">
        <v>10.5</v>
      </c>
      <c r="F23" s="38">
        <v>11.669169999999999</v>
      </c>
      <c r="G23" s="39">
        <f t="shared" si="0"/>
        <v>1.1691699999999994</v>
      </c>
      <c r="H23" s="14">
        <f t="shared" si="1"/>
        <v>1.1113495238095237</v>
      </c>
      <c r="I23" s="14">
        <f>F23/F98</f>
        <v>6.7144769225700951E-5</v>
      </c>
      <c r="J23" s="14">
        <f>F23/F97</f>
        <v>1.257828454112285E-4</v>
      </c>
    </row>
    <row r="24" spans="1:10" ht="45.6" x14ac:dyDescent="0.3">
      <c r="A24" s="44">
        <v>13040000</v>
      </c>
      <c r="B24" s="34" t="s">
        <v>97</v>
      </c>
      <c r="C24" s="67"/>
      <c r="D24" s="68">
        <v>1</v>
      </c>
      <c r="E24" s="38">
        <v>1</v>
      </c>
      <c r="F24" s="38">
        <v>1.0757300000000001</v>
      </c>
      <c r="G24" s="39">
        <f t="shared" si="0"/>
        <v>7.5730000000000075E-2</v>
      </c>
      <c r="H24" s="14">
        <f t="shared" si="1"/>
        <v>1.0757300000000001</v>
      </c>
      <c r="I24" s="14">
        <f>F24/F98</f>
        <v>6.1897840719745528E-6</v>
      </c>
      <c r="J24" s="14">
        <f>F24/F97</f>
        <v>1.1595373132298258E-5</v>
      </c>
    </row>
    <row r="25" spans="1:10" ht="68.400000000000006" x14ac:dyDescent="0.3">
      <c r="A25" s="44">
        <v>13040100</v>
      </c>
      <c r="B25" s="34" t="s">
        <v>98</v>
      </c>
      <c r="C25" s="71"/>
      <c r="D25" s="68">
        <v>1</v>
      </c>
      <c r="E25" s="38">
        <v>1</v>
      </c>
      <c r="F25" s="38">
        <v>1.0757300000000001</v>
      </c>
      <c r="G25" s="39">
        <f t="shared" si="0"/>
        <v>7.5730000000000075E-2</v>
      </c>
      <c r="H25" s="14">
        <f t="shared" si="1"/>
        <v>1.0757300000000001</v>
      </c>
      <c r="I25" s="14">
        <f>F25/F98</f>
        <v>6.1897840719745528E-6</v>
      </c>
      <c r="J25" s="14">
        <f>F25/F97</f>
        <v>1.1595373132298258E-5</v>
      </c>
    </row>
    <row r="26" spans="1:10" s="7" customFormat="1" ht="22.8" x14ac:dyDescent="0.3">
      <c r="A26" s="51">
        <v>14000000</v>
      </c>
      <c r="B26" s="15" t="s">
        <v>18</v>
      </c>
      <c r="C26" s="69">
        <v>3500000</v>
      </c>
      <c r="D26" s="70">
        <v>3500</v>
      </c>
      <c r="E26" s="36">
        <v>2495</v>
      </c>
      <c r="F26" s="36">
        <v>1957.09664</v>
      </c>
      <c r="G26" s="40">
        <f t="shared" si="0"/>
        <v>-537.90336000000002</v>
      </c>
      <c r="H26" s="13">
        <f t="shared" si="1"/>
        <v>0.78440747094188379</v>
      </c>
      <c r="I26" s="13">
        <f>F26/F98</f>
        <v>1.126119529025584E-2</v>
      </c>
      <c r="J26" s="13">
        <f>F26/F97</f>
        <v>2.1095689249874219E-2</v>
      </c>
    </row>
    <row r="27" spans="1:10" ht="45.6" x14ac:dyDescent="0.3">
      <c r="A27" s="44">
        <v>14020000</v>
      </c>
      <c r="B27" s="34" t="s">
        <v>19</v>
      </c>
      <c r="C27" s="67">
        <v>600000</v>
      </c>
      <c r="D27" s="68">
        <v>600</v>
      </c>
      <c r="E27" s="38">
        <v>420</v>
      </c>
      <c r="F27" s="38">
        <v>274.93371000000002</v>
      </c>
      <c r="G27" s="39">
        <f t="shared" si="0"/>
        <v>-145.06628999999998</v>
      </c>
      <c r="H27" s="14">
        <f t="shared" si="1"/>
        <v>0.65460407142857147</v>
      </c>
      <c r="I27" s="14">
        <f>F27/F98</f>
        <v>1.5819771680690049E-3</v>
      </c>
      <c r="J27" s="14">
        <f>F27/F9</f>
        <v>4.683892689023081E-3</v>
      </c>
    </row>
    <row r="28" spans="1:10" ht="22.8" x14ac:dyDescent="0.3">
      <c r="A28" s="44">
        <v>14021900</v>
      </c>
      <c r="B28" s="34" t="s">
        <v>20</v>
      </c>
      <c r="C28" s="67">
        <v>600000</v>
      </c>
      <c r="D28" s="68">
        <v>600</v>
      </c>
      <c r="E28" s="38">
        <v>420</v>
      </c>
      <c r="F28" s="38">
        <v>274.93371000000002</v>
      </c>
      <c r="G28" s="39">
        <f t="shared" si="0"/>
        <v>-145.06628999999998</v>
      </c>
      <c r="H28" s="14">
        <f t="shared" si="1"/>
        <v>0.65460407142857147</v>
      </c>
      <c r="I28" s="14">
        <f>F28/F98</f>
        <v>1.5819771680690049E-3</v>
      </c>
      <c r="J28" s="14">
        <f>F28/F97</f>
        <v>2.9635307689634765E-3</v>
      </c>
    </row>
    <row r="29" spans="1:10" ht="68.400000000000006" x14ac:dyDescent="0.3">
      <c r="A29" s="44">
        <v>14030000</v>
      </c>
      <c r="B29" s="34" t="s">
        <v>21</v>
      </c>
      <c r="C29" s="67">
        <v>2000000</v>
      </c>
      <c r="D29" s="68">
        <v>2000</v>
      </c>
      <c r="E29" s="38">
        <v>1400</v>
      </c>
      <c r="F29" s="38">
        <v>933.72699</v>
      </c>
      <c r="G29" s="39">
        <f t="shared" si="0"/>
        <v>-466.27301</v>
      </c>
      <c r="H29" s="14">
        <f t="shared" si="1"/>
        <v>0.66694785000000001</v>
      </c>
      <c r="I29" s="14">
        <f>F29/F98</f>
        <v>5.3726943101658799E-3</v>
      </c>
      <c r="J29" s="14">
        <f>F29/F97</f>
        <v>1.0064712197993663E-2</v>
      </c>
    </row>
    <row r="30" spans="1:10" ht="22.8" x14ac:dyDescent="0.3">
      <c r="A30" s="44">
        <v>14031900</v>
      </c>
      <c r="B30" s="34" t="s">
        <v>20</v>
      </c>
      <c r="C30" s="67">
        <v>2000000</v>
      </c>
      <c r="D30" s="68">
        <v>2000</v>
      </c>
      <c r="E30" s="38">
        <v>1400</v>
      </c>
      <c r="F30" s="38">
        <v>933.72699</v>
      </c>
      <c r="G30" s="39">
        <f t="shared" si="0"/>
        <v>-466.27301</v>
      </c>
      <c r="H30" s="14">
        <f t="shared" si="1"/>
        <v>0.66694785000000001</v>
      </c>
      <c r="I30" s="14">
        <f>F30/F98</f>
        <v>5.3726943101658799E-3</v>
      </c>
      <c r="J30" s="14">
        <f>F30/F97</f>
        <v>1.0064712197993663E-2</v>
      </c>
    </row>
    <row r="31" spans="1:10" ht="68.400000000000006" x14ac:dyDescent="0.3">
      <c r="A31" s="44">
        <v>14040000</v>
      </c>
      <c r="B31" s="34" t="s">
        <v>22</v>
      </c>
      <c r="C31" s="67">
        <v>900000</v>
      </c>
      <c r="D31" s="68">
        <v>900</v>
      </c>
      <c r="E31" s="38">
        <v>675</v>
      </c>
      <c r="F31" s="38">
        <v>748.43593999999996</v>
      </c>
      <c r="G31" s="39">
        <f t="shared" si="0"/>
        <v>73.43593999999996</v>
      </c>
      <c r="H31" s="14">
        <f t="shared" si="1"/>
        <v>1.1087939851851851</v>
      </c>
      <c r="I31" s="14">
        <f>F31/F98</f>
        <v>4.3065238120209544E-3</v>
      </c>
      <c r="J31" s="14">
        <f>F31/F97</f>
        <v>8.0674462829170793E-3</v>
      </c>
    </row>
    <row r="32" spans="1:10" s="6" customFormat="1" ht="68.400000000000006" x14ac:dyDescent="0.3">
      <c r="A32" s="51">
        <v>18000000</v>
      </c>
      <c r="B32" s="15" t="s">
        <v>23</v>
      </c>
      <c r="C32" s="69">
        <v>38461000</v>
      </c>
      <c r="D32" s="68">
        <v>38454</v>
      </c>
      <c r="E32" s="38">
        <v>27989.3</v>
      </c>
      <c r="F32" s="38">
        <v>29427.191850000003</v>
      </c>
      <c r="G32" s="40">
        <f t="shared" si="0"/>
        <v>1437.8918500000036</v>
      </c>
      <c r="H32" s="13">
        <f t="shared" si="1"/>
        <v>1.0513729121485711</v>
      </c>
      <c r="I32" s="13">
        <f>F32/F98</f>
        <v>0.1693249824733617</v>
      </c>
      <c r="J32" s="14">
        <f>F32/F97</f>
        <v>0.31719787468646987</v>
      </c>
    </row>
    <row r="33" spans="1:14" ht="22.8" x14ac:dyDescent="0.3">
      <c r="A33" s="44">
        <v>18010000</v>
      </c>
      <c r="B33" s="34" t="s">
        <v>24</v>
      </c>
      <c r="C33" s="67">
        <v>12619000</v>
      </c>
      <c r="D33" s="68">
        <v>12619</v>
      </c>
      <c r="E33" s="38">
        <v>10736.55</v>
      </c>
      <c r="F33" s="38">
        <v>10099.81711</v>
      </c>
      <c r="G33" s="39">
        <f t="shared" si="0"/>
        <v>-636.73288999999932</v>
      </c>
      <c r="H33" s="14">
        <f t="shared" si="1"/>
        <v>0.94069483307021351</v>
      </c>
      <c r="I33" s="14">
        <f>F33/F98</f>
        <v>5.8114663602701469E-2</v>
      </c>
      <c r="J33" s="14">
        <f>F33/F97</f>
        <v>0.1088666746845586</v>
      </c>
    </row>
    <row r="34" spans="1:14" ht="91.2" x14ac:dyDescent="0.3">
      <c r="A34" s="44">
        <v>18010100</v>
      </c>
      <c r="B34" s="34" t="s">
        <v>25</v>
      </c>
      <c r="C34" s="67">
        <v>71000</v>
      </c>
      <c r="D34" s="68">
        <v>71</v>
      </c>
      <c r="E34" s="38">
        <v>70.650000000000006</v>
      </c>
      <c r="F34" s="38">
        <v>83.615800000000007</v>
      </c>
      <c r="G34" s="39">
        <f t="shared" si="0"/>
        <v>12.965800000000002</v>
      </c>
      <c r="H34" s="14">
        <f t="shared" si="1"/>
        <v>1.1835215852795471</v>
      </c>
      <c r="I34" s="14">
        <f>F34/F98</f>
        <v>4.8112792894630603E-4</v>
      </c>
      <c r="J34" s="14">
        <f>F34/F97</f>
        <v>9.0130088475326019E-4</v>
      </c>
      <c r="L34" s="17"/>
      <c r="N34" s="17"/>
    </row>
    <row r="35" spans="1:14" ht="91.2" x14ac:dyDescent="0.3">
      <c r="A35" s="44">
        <v>18010200</v>
      </c>
      <c r="B35" s="34" t="s">
        <v>26</v>
      </c>
      <c r="C35" s="67">
        <v>181000</v>
      </c>
      <c r="D35" s="68">
        <v>181</v>
      </c>
      <c r="E35" s="38">
        <v>148.75</v>
      </c>
      <c r="F35" s="38">
        <v>157.58259000000001</v>
      </c>
      <c r="G35" s="39">
        <f t="shared" si="0"/>
        <v>8.8325900000000104</v>
      </c>
      <c r="H35" s="14">
        <f t="shared" si="1"/>
        <v>1.059378756302521</v>
      </c>
      <c r="I35" s="14">
        <f>F35/F98</f>
        <v>9.0673515250341299E-4</v>
      </c>
      <c r="J35" s="14">
        <f>F35/F97</f>
        <v>1.6985943779609864E-3</v>
      </c>
    </row>
    <row r="36" spans="1:14" ht="91.2" x14ac:dyDescent="0.3">
      <c r="A36" s="44">
        <v>18010300</v>
      </c>
      <c r="B36" s="34" t="s">
        <v>27</v>
      </c>
      <c r="C36" s="67">
        <v>979000</v>
      </c>
      <c r="D36" s="68">
        <v>979</v>
      </c>
      <c r="E36" s="38">
        <v>979</v>
      </c>
      <c r="F36" s="38">
        <v>646.35327000000007</v>
      </c>
      <c r="G36" s="39">
        <f t="shared" si="0"/>
        <v>-332.64672999999993</v>
      </c>
      <c r="H36" s="14">
        <f t="shared" si="1"/>
        <v>0.66021784473953016</v>
      </c>
      <c r="I36" s="14">
        <f>F36/F98</f>
        <v>3.7191369353970489E-3</v>
      </c>
      <c r="J36" s="14">
        <f>F36/F97</f>
        <v>6.9670896423183522E-3</v>
      </c>
    </row>
    <row r="37" spans="1:14" ht="91.2" x14ac:dyDescent="0.3">
      <c r="A37" s="44">
        <v>18010400</v>
      </c>
      <c r="B37" s="34" t="s">
        <v>28</v>
      </c>
      <c r="C37" s="67">
        <v>1843000</v>
      </c>
      <c r="D37" s="68">
        <v>1843</v>
      </c>
      <c r="E37" s="38">
        <v>1556.25</v>
      </c>
      <c r="F37" s="38">
        <v>1458.1184599999999</v>
      </c>
      <c r="G37" s="39">
        <f t="shared" si="0"/>
        <v>-98.131540000000086</v>
      </c>
      <c r="H37" s="14">
        <f t="shared" si="1"/>
        <v>0.93694358875502004</v>
      </c>
      <c r="I37" s="14">
        <f>F37/F98</f>
        <v>8.3900592330418064E-3</v>
      </c>
      <c r="J37" s="14">
        <f>F37/F97</f>
        <v>1.5717166589006636E-2</v>
      </c>
    </row>
    <row r="38" spans="1:14" ht="22.8" x14ac:dyDescent="0.3">
      <c r="A38" s="44">
        <v>18010500</v>
      </c>
      <c r="B38" s="34" t="s">
        <v>29</v>
      </c>
      <c r="C38" s="67">
        <v>794000</v>
      </c>
      <c r="D38" s="68">
        <v>794</v>
      </c>
      <c r="E38" s="38">
        <v>769.5</v>
      </c>
      <c r="F38" s="38">
        <v>1083.912</v>
      </c>
      <c r="G38" s="39">
        <f t="shared" si="0"/>
        <v>314.41200000000003</v>
      </c>
      <c r="H38" s="14">
        <f t="shared" si="1"/>
        <v>1.4085925925925926</v>
      </c>
      <c r="I38" s="14">
        <f>F38/F98</f>
        <v>6.236863555931396E-3</v>
      </c>
      <c r="J38" s="14">
        <f>F38/F97</f>
        <v>1.1683567514688322E-2</v>
      </c>
      <c r="L38" s="17">
        <f>E38+E39+E40+E41</f>
        <v>7823</v>
      </c>
      <c r="M38" s="17">
        <f>F38+F39+F40+F41</f>
        <v>7618.18199</v>
      </c>
    </row>
    <row r="39" spans="1:14" ht="22.8" x14ac:dyDescent="0.3">
      <c r="A39" s="44">
        <v>18010600</v>
      </c>
      <c r="B39" s="34" t="s">
        <v>30</v>
      </c>
      <c r="C39" s="67">
        <v>4394000</v>
      </c>
      <c r="D39" s="68">
        <v>4394</v>
      </c>
      <c r="E39" s="38">
        <v>2923.5</v>
      </c>
      <c r="F39" s="38">
        <v>2669.4050099999999</v>
      </c>
      <c r="G39" s="39">
        <f t="shared" si="0"/>
        <v>-254.09499000000005</v>
      </c>
      <c r="H39" s="14">
        <f t="shared" si="1"/>
        <v>0.913085346331452</v>
      </c>
      <c r="I39" s="14">
        <f>F39/F98</f>
        <v>1.5359839934320945E-2</v>
      </c>
      <c r="J39" s="14">
        <f>F39/F97</f>
        <v>2.8773713787080733E-2</v>
      </c>
    </row>
    <row r="40" spans="1:14" ht="22.8" x14ac:dyDescent="0.3">
      <c r="A40" s="44">
        <v>18010700</v>
      </c>
      <c r="B40" s="34" t="s">
        <v>31</v>
      </c>
      <c r="C40" s="67">
        <v>1200000</v>
      </c>
      <c r="D40" s="68">
        <v>1200</v>
      </c>
      <c r="E40" s="38">
        <v>1200</v>
      </c>
      <c r="F40" s="38">
        <v>1178.91229</v>
      </c>
      <c r="G40" s="39">
        <f t="shared" si="0"/>
        <v>-21.087710000000015</v>
      </c>
      <c r="H40" s="14">
        <f t="shared" si="1"/>
        <v>0.98242690833333335</v>
      </c>
      <c r="I40" s="14">
        <f>F40/F98</f>
        <v>6.7834981964777817E-3</v>
      </c>
      <c r="J40" s="14">
        <f>F40/F97</f>
        <v>1.2707582658103995E-2</v>
      </c>
    </row>
    <row r="41" spans="1:14" ht="22.8" x14ac:dyDescent="0.3">
      <c r="A41" s="44">
        <v>18010900</v>
      </c>
      <c r="B41" s="34" t="s">
        <v>32</v>
      </c>
      <c r="C41" s="67">
        <v>2930000</v>
      </c>
      <c r="D41" s="68">
        <v>2930</v>
      </c>
      <c r="E41" s="38">
        <v>2930</v>
      </c>
      <c r="F41" s="38">
        <v>2685.9526900000001</v>
      </c>
      <c r="G41" s="39">
        <f t="shared" si="0"/>
        <v>-244.04730999999992</v>
      </c>
      <c r="H41" s="14">
        <f t="shared" si="1"/>
        <v>0.91670740273037543</v>
      </c>
      <c r="I41" s="14">
        <f>F41/F98</f>
        <v>1.5455055802700681E-2</v>
      </c>
      <c r="J41" s="14">
        <f>F41/F97</f>
        <v>2.8952082452148985E-2</v>
      </c>
    </row>
    <row r="42" spans="1:14" ht="22.8" x14ac:dyDescent="0.3">
      <c r="A42" s="44">
        <v>18011100</v>
      </c>
      <c r="B42" s="34" t="s">
        <v>33</v>
      </c>
      <c r="C42" s="67">
        <v>227000</v>
      </c>
      <c r="D42" s="68">
        <v>227</v>
      </c>
      <c r="E42" s="38">
        <v>158.9</v>
      </c>
      <c r="F42" s="38">
        <v>135.965</v>
      </c>
      <c r="G42" s="39">
        <f t="shared" si="0"/>
        <v>-22.935000000000002</v>
      </c>
      <c r="H42" s="14">
        <f t="shared" si="1"/>
        <v>0.85566393958464437</v>
      </c>
      <c r="I42" s="14">
        <f>F42/F98</f>
        <v>7.8234686338209407E-4</v>
      </c>
      <c r="J42" s="14">
        <f>F42/F97</f>
        <v>1.4655767784973297E-3</v>
      </c>
    </row>
    <row r="43" spans="1:14" ht="45.6" x14ac:dyDescent="0.3">
      <c r="A43" s="44">
        <v>18020000</v>
      </c>
      <c r="B43" s="34" t="s">
        <v>34</v>
      </c>
      <c r="C43" s="67">
        <v>7000</v>
      </c>
      <c r="D43" s="68">
        <v>0</v>
      </c>
      <c r="E43" s="38">
        <v>0</v>
      </c>
      <c r="F43" s="38">
        <v>0</v>
      </c>
      <c r="G43" s="39">
        <f t="shared" si="0"/>
        <v>0</v>
      </c>
      <c r="H43" s="14" t="e">
        <f t="shared" si="1"/>
        <v>#DIV/0!</v>
      </c>
      <c r="I43" s="14"/>
      <c r="J43" s="14"/>
    </row>
    <row r="44" spans="1:14" ht="45.6" x14ac:dyDescent="0.3">
      <c r="A44" s="44">
        <v>18020100</v>
      </c>
      <c r="B44" s="34" t="s">
        <v>35</v>
      </c>
      <c r="C44" s="67">
        <v>7000</v>
      </c>
      <c r="D44" s="68">
        <v>0</v>
      </c>
      <c r="E44" s="38">
        <v>0</v>
      </c>
      <c r="F44" s="38">
        <v>0</v>
      </c>
      <c r="G44" s="39">
        <f t="shared" si="0"/>
        <v>0</v>
      </c>
      <c r="H44" s="14" t="e">
        <f t="shared" si="1"/>
        <v>#DIV/0!</v>
      </c>
      <c r="I44" s="14"/>
      <c r="J44" s="14"/>
    </row>
    <row r="45" spans="1:14" ht="22.8" x14ac:dyDescent="0.3">
      <c r="A45" s="44">
        <v>18050000</v>
      </c>
      <c r="B45" s="34" t="s">
        <v>36</v>
      </c>
      <c r="C45" s="67">
        <v>25835000</v>
      </c>
      <c r="D45" s="68">
        <v>25835</v>
      </c>
      <c r="E45" s="38">
        <v>17252.75</v>
      </c>
      <c r="F45" s="38">
        <v>19327.374740000003</v>
      </c>
      <c r="G45" s="39">
        <f t="shared" si="0"/>
        <v>2074.6247400000029</v>
      </c>
      <c r="H45" s="14">
        <f t="shared" si="1"/>
        <v>1.1202489307501704</v>
      </c>
      <c r="I45" s="14">
        <f>F45/F98</f>
        <v>0.11121031887066023</v>
      </c>
      <c r="J45" s="14">
        <f>F45/F97</f>
        <v>0.2083312000019113</v>
      </c>
    </row>
    <row r="46" spans="1:14" ht="22.8" x14ac:dyDescent="0.3">
      <c r="A46" s="44">
        <v>18050300</v>
      </c>
      <c r="B46" s="34" t="s">
        <v>37</v>
      </c>
      <c r="C46" s="67">
        <v>365000</v>
      </c>
      <c r="D46" s="68">
        <v>365</v>
      </c>
      <c r="E46" s="38">
        <v>273.75</v>
      </c>
      <c r="F46" s="38">
        <v>180.77125000000001</v>
      </c>
      <c r="G46" s="39">
        <f t="shared" si="0"/>
        <v>-92.978749999999991</v>
      </c>
      <c r="H46" s="14">
        <f t="shared" si="1"/>
        <v>0.66035159817351596</v>
      </c>
      <c r="I46" s="14">
        <f>F46/F98</f>
        <v>1.0401634275523876E-3</v>
      </c>
      <c r="J46" s="14">
        <f>F46/F97</f>
        <v>1.948546657006843E-3</v>
      </c>
    </row>
    <row r="47" spans="1:14" ht="22.8" x14ac:dyDescent="0.3">
      <c r="A47" s="44">
        <v>18050400</v>
      </c>
      <c r="B47" s="34" t="s">
        <v>38</v>
      </c>
      <c r="C47" s="67">
        <v>11370000</v>
      </c>
      <c r="D47" s="68">
        <v>11370</v>
      </c>
      <c r="E47" s="38">
        <v>8459</v>
      </c>
      <c r="F47" s="38">
        <v>9572.627269999999</v>
      </c>
      <c r="G47" s="39">
        <f t="shared" si="0"/>
        <v>1113.627269999999</v>
      </c>
      <c r="H47" s="14">
        <f t="shared" si="1"/>
        <v>1.1316499905426172</v>
      </c>
      <c r="I47" s="14">
        <f>F47/F98</f>
        <v>5.5081196771304353E-2</v>
      </c>
      <c r="J47" s="14">
        <f>F47/F97</f>
        <v>0.1031840564566049</v>
      </c>
    </row>
    <row r="48" spans="1:14" ht="114" x14ac:dyDescent="0.3">
      <c r="A48" s="44">
        <v>18050500</v>
      </c>
      <c r="B48" s="34" t="s">
        <v>39</v>
      </c>
      <c r="C48" s="67">
        <v>14100000</v>
      </c>
      <c r="D48" s="68">
        <v>14100</v>
      </c>
      <c r="E48" s="38">
        <v>8520</v>
      </c>
      <c r="F48" s="38">
        <v>9573.9762200000005</v>
      </c>
      <c r="G48" s="39">
        <f t="shared" si="0"/>
        <v>1053.9762200000005</v>
      </c>
      <c r="H48" s="14">
        <f t="shared" si="1"/>
        <v>1.1237061291079813</v>
      </c>
      <c r="I48" s="14">
        <f>F48/F98</f>
        <v>5.508895867180346E-2</v>
      </c>
      <c r="J48" s="14">
        <f>F48/F97</f>
        <v>0.10319859688829951</v>
      </c>
    </row>
    <row r="49" spans="1:10" s="1" customFormat="1" ht="22.8" x14ac:dyDescent="0.3">
      <c r="A49" s="47">
        <v>20000000</v>
      </c>
      <c r="B49" s="75" t="s">
        <v>40</v>
      </c>
      <c r="C49" s="65">
        <v>2145850</v>
      </c>
      <c r="D49" s="66">
        <v>2436.5500000000002</v>
      </c>
      <c r="E49" s="41">
        <v>2066.0369999999998</v>
      </c>
      <c r="F49" s="41">
        <v>2599.0246699999998</v>
      </c>
      <c r="G49" s="42">
        <f t="shared" si="0"/>
        <v>532.98766999999998</v>
      </c>
      <c r="H49" s="50">
        <f t="shared" si="1"/>
        <v>1.2579758590964247</v>
      </c>
      <c r="I49" s="50">
        <f>F49/F98</f>
        <v>1.4954869256258461E-2</v>
      </c>
      <c r="J49" s="50">
        <f>F49/F97</f>
        <v>2.8015078903347809E-2</v>
      </c>
    </row>
    <row r="50" spans="1:10" s="6" customFormat="1" ht="45.6" x14ac:dyDescent="0.3">
      <c r="A50" s="51">
        <v>21000000</v>
      </c>
      <c r="B50" s="15" t="s">
        <v>41</v>
      </c>
      <c r="C50" s="69">
        <v>20200</v>
      </c>
      <c r="D50" s="70">
        <v>217.2</v>
      </c>
      <c r="E50" s="36">
        <v>210.1</v>
      </c>
      <c r="F50" s="36">
        <v>396.84520000000003</v>
      </c>
      <c r="G50" s="40">
        <f t="shared" si="0"/>
        <v>186.74520000000004</v>
      </c>
      <c r="H50" s="13">
        <f t="shared" si="1"/>
        <v>1.8888396001903858</v>
      </c>
      <c r="I50" s="13">
        <f>F50/F98</f>
        <v>2.283459695276283E-3</v>
      </c>
      <c r="J50" s="13">
        <f>F50/F97</f>
        <v>4.2776237250625416E-3</v>
      </c>
    </row>
    <row r="51" spans="1:10" ht="159.6" x14ac:dyDescent="0.3">
      <c r="A51" s="44">
        <v>21010000</v>
      </c>
      <c r="B51" s="34" t="s">
        <v>83</v>
      </c>
      <c r="C51" s="67">
        <v>20200</v>
      </c>
      <c r="D51" s="68">
        <v>20.2</v>
      </c>
      <c r="E51" s="38">
        <v>13.1</v>
      </c>
      <c r="F51" s="38">
        <v>10.656000000000001</v>
      </c>
      <c r="G51" s="39">
        <f t="shared" si="0"/>
        <v>-2.4439999999999991</v>
      </c>
      <c r="H51" s="14">
        <f>F51/E51</f>
        <v>0.81343511450381689</v>
      </c>
      <c r="I51" s="14">
        <f>F51/F98</f>
        <v>6.1314957350785821E-5</v>
      </c>
      <c r="J51" s="14">
        <f>F51/F97</f>
        <v>1.1486181114012831E-4</v>
      </c>
    </row>
    <row r="52" spans="1:10" ht="91.2" x14ac:dyDescent="0.3">
      <c r="A52" s="44">
        <v>21010300</v>
      </c>
      <c r="B52" s="34" t="s">
        <v>42</v>
      </c>
      <c r="C52" s="67">
        <v>20200</v>
      </c>
      <c r="D52" s="68">
        <v>20.2</v>
      </c>
      <c r="E52" s="38">
        <v>13.1</v>
      </c>
      <c r="F52" s="38">
        <v>10.656000000000001</v>
      </c>
      <c r="G52" s="39">
        <f t="shared" si="0"/>
        <v>-2.4439999999999991</v>
      </c>
      <c r="H52" s="14">
        <f t="shared" ref="H52:H57" si="3">F52/E52</f>
        <v>0.81343511450381689</v>
      </c>
      <c r="I52" s="14">
        <f>F52/F98</f>
        <v>6.1314957350785821E-5</v>
      </c>
      <c r="J52" s="14">
        <f>F52/F97</f>
        <v>1.1486181114012831E-4</v>
      </c>
    </row>
    <row r="53" spans="1:10" ht="22.8" x14ac:dyDescent="0.3">
      <c r="A53" s="44">
        <v>21080000</v>
      </c>
      <c r="B53" s="34" t="s">
        <v>43</v>
      </c>
      <c r="C53" s="67">
        <v>0</v>
      </c>
      <c r="D53" s="68">
        <v>197</v>
      </c>
      <c r="E53" s="38">
        <v>197</v>
      </c>
      <c r="F53" s="38">
        <v>386.18920000000003</v>
      </c>
      <c r="G53" s="39">
        <f t="shared" si="0"/>
        <v>189.18920000000003</v>
      </c>
      <c r="H53" s="14">
        <f t="shared" si="3"/>
        <v>1.9603512690355331</v>
      </c>
      <c r="I53" s="14">
        <f>F53/F98</f>
        <v>2.2221447379254969E-3</v>
      </c>
      <c r="J53" s="14">
        <f>F53/F97</f>
        <v>4.1627619139224135E-3</v>
      </c>
    </row>
    <row r="54" spans="1:10" ht="114" x14ac:dyDescent="0.3">
      <c r="A54" s="44">
        <v>21080900</v>
      </c>
      <c r="B54" s="34" t="s">
        <v>44</v>
      </c>
      <c r="C54" s="67">
        <v>0</v>
      </c>
      <c r="D54" s="68">
        <v>15</v>
      </c>
      <c r="E54" s="38">
        <v>15</v>
      </c>
      <c r="F54" s="38">
        <v>25.63</v>
      </c>
      <c r="G54" s="39">
        <f t="shared" si="0"/>
        <v>10.629999999999999</v>
      </c>
      <c r="H54" s="14">
        <f t="shared" si="3"/>
        <v>1.7086666666666666</v>
      </c>
      <c r="I54" s="14">
        <f>F54/F98</f>
        <v>1.4747582178121626E-4</v>
      </c>
      <c r="J54" s="14">
        <f>F54/F97</f>
        <v>2.7626766324338292E-4</v>
      </c>
    </row>
    <row r="55" spans="1:10" ht="22.8" x14ac:dyDescent="0.3">
      <c r="A55" s="44">
        <v>21081100</v>
      </c>
      <c r="B55" s="34" t="s">
        <v>45</v>
      </c>
      <c r="C55" s="67">
        <v>0</v>
      </c>
      <c r="D55" s="68">
        <v>140</v>
      </c>
      <c r="E55" s="38">
        <v>140</v>
      </c>
      <c r="F55" s="38">
        <v>281.93851000000001</v>
      </c>
      <c r="G55" s="39">
        <f t="shared" si="0"/>
        <v>141.93851000000001</v>
      </c>
      <c r="H55" s="14">
        <f t="shared" si="3"/>
        <v>2.0138465000000001</v>
      </c>
      <c r="I55" s="14">
        <f>F55/F98</f>
        <v>1.6222830063995965E-3</v>
      </c>
      <c r="J55" s="14">
        <f>F55/F97</f>
        <v>3.0390360255958312E-3</v>
      </c>
    </row>
    <row r="56" spans="1:10" ht="91.2" x14ac:dyDescent="0.3">
      <c r="A56" s="44">
        <v>21081500</v>
      </c>
      <c r="B56" s="34" t="s">
        <v>46</v>
      </c>
      <c r="C56" s="67">
        <v>0</v>
      </c>
      <c r="D56" s="68">
        <v>11</v>
      </c>
      <c r="E56" s="38">
        <v>11</v>
      </c>
      <c r="F56" s="38">
        <v>33</v>
      </c>
      <c r="G56" s="39">
        <f t="shared" si="0"/>
        <v>22</v>
      </c>
      <c r="H56" s="14">
        <f t="shared" si="3"/>
        <v>3</v>
      </c>
      <c r="I56" s="14">
        <f>F56/F98</f>
        <v>1.8988303233632994E-4</v>
      </c>
      <c r="J56" s="14">
        <f>F56/F97</f>
        <v>3.5570943765242434E-4</v>
      </c>
    </row>
    <row r="57" spans="1:10" ht="22.8" x14ac:dyDescent="0.3">
      <c r="A57" s="44">
        <v>21081700</v>
      </c>
      <c r="B57" s="16" t="s">
        <v>47</v>
      </c>
      <c r="C57" s="67">
        <v>0</v>
      </c>
      <c r="D57" s="68">
        <v>31</v>
      </c>
      <c r="E57" s="38">
        <v>31</v>
      </c>
      <c r="F57" s="38">
        <v>45.620690000000003</v>
      </c>
      <c r="G57" s="39">
        <f t="shared" si="0"/>
        <v>14.620690000000003</v>
      </c>
      <c r="H57" s="14">
        <f t="shared" si="3"/>
        <v>1.4716351612903227</v>
      </c>
      <c r="I57" s="14">
        <f>F57/F98</f>
        <v>2.625028774083541E-4</v>
      </c>
      <c r="J57" s="14">
        <f>F57/F97</f>
        <v>4.9174878743077517E-4</v>
      </c>
    </row>
    <row r="58" spans="1:10" s="6" customFormat="1" ht="45.6" x14ac:dyDescent="0.3">
      <c r="A58" s="51">
        <v>22000000</v>
      </c>
      <c r="B58" s="15" t="s">
        <v>48</v>
      </c>
      <c r="C58" s="69">
        <v>2125650</v>
      </c>
      <c r="D58" s="68">
        <v>2139.25</v>
      </c>
      <c r="E58" s="38">
        <v>1775.837</v>
      </c>
      <c r="F58" s="38">
        <v>2112.9185699999998</v>
      </c>
      <c r="G58" s="40">
        <f t="shared" si="0"/>
        <v>337.08156999999983</v>
      </c>
      <c r="H58" s="13">
        <f t="shared" si="1"/>
        <v>1.1898156024454947</v>
      </c>
      <c r="I58" s="13">
        <f>F58/F98</f>
        <v>1.2157799550040666E-2</v>
      </c>
      <c r="J58" s="13">
        <f>F58/F97</f>
        <v>2.2775305343638322E-2</v>
      </c>
    </row>
    <row r="59" spans="1:10" ht="22.8" x14ac:dyDescent="0.3">
      <c r="A59" s="44">
        <v>22010000</v>
      </c>
      <c r="B59" s="34" t="s">
        <v>49</v>
      </c>
      <c r="C59" s="67">
        <v>2015000</v>
      </c>
      <c r="D59" s="68">
        <v>2028.6</v>
      </c>
      <c r="E59" s="38">
        <v>1692.85</v>
      </c>
      <c r="F59" s="38">
        <v>2042.6708799999999</v>
      </c>
      <c r="G59" s="39">
        <f t="shared" si="0"/>
        <v>349.82087999999999</v>
      </c>
      <c r="H59" s="14">
        <f t="shared" si="1"/>
        <v>1.2066461174941667</v>
      </c>
      <c r="I59" s="14">
        <f>F59/F98</f>
        <v>1.1753592144227864E-2</v>
      </c>
      <c r="J59" s="14">
        <f>F59/F97</f>
        <v>2.2018100304054024E-2</v>
      </c>
    </row>
    <row r="60" spans="1:10" ht="68.400000000000006" x14ac:dyDescent="0.3">
      <c r="A60" s="44">
        <v>22010300</v>
      </c>
      <c r="B60" s="34" t="s">
        <v>50</v>
      </c>
      <c r="C60" s="67">
        <v>40000</v>
      </c>
      <c r="D60" s="68">
        <v>40</v>
      </c>
      <c r="E60" s="38">
        <v>30</v>
      </c>
      <c r="F60" s="38">
        <v>125.4011</v>
      </c>
      <c r="G60" s="39">
        <f t="shared" si="0"/>
        <v>95.4011</v>
      </c>
      <c r="H60" s="14">
        <f t="shared" si="1"/>
        <v>4.1800366666666671</v>
      </c>
      <c r="I60" s="14">
        <f>F60/F98</f>
        <v>7.2156185231246508E-4</v>
      </c>
      <c r="J60" s="14">
        <f>F60/F97</f>
        <v>1.3517077200604676E-3</v>
      </c>
    </row>
    <row r="61" spans="1:10" ht="45.6" x14ac:dyDescent="0.3">
      <c r="A61" s="44">
        <v>22012500</v>
      </c>
      <c r="B61" s="34" t="s">
        <v>51</v>
      </c>
      <c r="C61" s="67">
        <v>455000</v>
      </c>
      <c r="D61" s="68">
        <v>455</v>
      </c>
      <c r="E61" s="38">
        <v>341.25</v>
      </c>
      <c r="F61" s="38">
        <v>366.61250999999999</v>
      </c>
      <c r="G61" s="39">
        <f t="shared" si="0"/>
        <v>25.362509999999986</v>
      </c>
      <c r="H61" s="14">
        <f t="shared" si="1"/>
        <v>1.0743223736263736</v>
      </c>
      <c r="I61" s="14">
        <f>F61/F98</f>
        <v>2.1094998512494875E-3</v>
      </c>
      <c r="J61" s="14">
        <f>F61/F97</f>
        <v>3.9517433263164788E-3</v>
      </c>
    </row>
    <row r="62" spans="1:10" ht="45.6" x14ac:dyDescent="0.3">
      <c r="A62" s="44">
        <v>22012600</v>
      </c>
      <c r="B62" s="34" t="s">
        <v>52</v>
      </c>
      <c r="C62" s="67">
        <v>1520000</v>
      </c>
      <c r="D62" s="68">
        <v>1520</v>
      </c>
      <c r="E62" s="38">
        <v>1308</v>
      </c>
      <c r="F62" s="38">
        <v>1530.2272700000001</v>
      </c>
      <c r="G62" s="39">
        <f t="shared" si="0"/>
        <v>222.22727000000009</v>
      </c>
      <c r="H62" s="14">
        <f t="shared" si="1"/>
        <v>1.1698985244648319</v>
      </c>
      <c r="I62" s="14">
        <f>F62/F98</f>
        <v>8.804975581555876E-3</v>
      </c>
      <c r="J62" s="14">
        <f>F62/F97</f>
        <v>1.6494432778548625E-2</v>
      </c>
    </row>
    <row r="63" spans="1:10" ht="159.6" x14ac:dyDescent="0.3">
      <c r="A63" s="44">
        <v>22012900</v>
      </c>
      <c r="B63" s="34" t="s">
        <v>84</v>
      </c>
      <c r="C63" s="67">
        <v>0</v>
      </c>
      <c r="D63" s="68">
        <v>13.6</v>
      </c>
      <c r="E63" s="38">
        <v>13.6</v>
      </c>
      <c r="F63" s="38">
        <v>20.43</v>
      </c>
      <c r="G63" s="39">
        <f t="shared" si="0"/>
        <v>6.83</v>
      </c>
      <c r="H63" s="14">
        <f t="shared" si="1"/>
        <v>1.5022058823529412</v>
      </c>
      <c r="I63" s="14">
        <f>F63/F98</f>
        <v>1.17554859110037E-4</v>
      </c>
      <c r="J63" s="14">
        <f>F63/F97</f>
        <v>2.2021647912845544E-4</v>
      </c>
    </row>
    <row r="64" spans="1:10" ht="68.400000000000006" x14ac:dyDescent="0.3">
      <c r="A64" s="44">
        <v>22080000</v>
      </c>
      <c r="B64" s="34" t="s">
        <v>53</v>
      </c>
      <c r="C64" s="67">
        <v>28200</v>
      </c>
      <c r="D64" s="68">
        <v>28.2</v>
      </c>
      <c r="E64" s="38">
        <v>21.15</v>
      </c>
      <c r="F64" s="38">
        <v>4.0270000000000001</v>
      </c>
      <c r="G64" s="39">
        <f t="shared" si="0"/>
        <v>-17.122999999999998</v>
      </c>
      <c r="H64" s="14">
        <f t="shared" si="1"/>
        <v>0.19040189125295509</v>
      </c>
      <c r="I64" s="14">
        <f>F64/F98</f>
        <v>2.3171483976315173E-5</v>
      </c>
      <c r="J64" s="14">
        <f>F64/F97</f>
        <v>4.3407330467464028E-5</v>
      </c>
    </row>
    <row r="65" spans="1:12" ht="91.2" x14ac:dyDescent="0.3">
      <c r="A65" s="44">
        <v>22080400</v>
      </c>
      <c r="B65" s="34" t="s">
        <v>54</v>
      </c>
      <c r="C65" s="67">
        <v>28200</v>
      </c>
      <c r="D65" s="68">
        <v>28.2</v>
      </c>
      <c r="E65" s="38">
        <v>21.15</v>
      </c>
      <c r="F65" s="38">
        <v>4.0270000000000001</v>
      </c>
      <c r="G65" s="39">
        <f t="shared" si="0"/>
        <v>-17.122999999999998</v>
      </c>
      <c r="H65" s="14">
        <f t="shared" si="1"/>
        <v>0.19040189125295509</v>
      </c>
      <c r="I65" s="14">
        <f>F65/F98</f>
        <v>2.3171483976315173E-5</v>
      </c>
      <c r="J65" s="14">
        <f>F65/F97</f>
        <v>4.3407330467464028E-5</v>
      </c>
    </row>
    <row r="66" spans="1:12" ht="22.8" x14ac:dyDescent="0.3">
      <c r="A66" s="44">
        <v>22090000</v>
      </c>
      <c r="B66" s="34" t="s">
        <v>55</v>
      </c>
      <c r="C66" s="67">
        <v>82450</v>
      </c>
      <c r="D66" s="68">
        <v>82.45</v>
      </c>
      <c r="E66" s="38">
        <v>61.837000000000003</v>
      </c>
      <c r="F66" s="38">
        <v>65.943290000000005</v>
      </c>
      <c r="G66" s="39">
        <f t="shared" si="0"/>
        <v>4.1062900000000013</v>
      </c>
      <c r="H66" s="14">
        <f t="shared" si="1"/>
        <v>1.0664050649287644</v>
      </c>
      <c r="I66" s="14">
        <f>F66/F98</f>
        <v>3.7943975355860557E-4</v>
      </c>
      <c r="J66" s="14">
        <f>F66/F97</f>
        <v>7.1080759402577999E-4</v>
      </c>
    </row>
    <row r="67" spans="1:12" ht="91.2" x14ac:dyDescent="0.3">
      <c r="A67" s="44">
        <v>22090100</v>
      </c>
      <c r="B67" s="34" t="s">
        <v>56</v>
      </c>
      <c r="C67" s="67">
        <v>77600</v>
      </c>
      <c r="D67" s="68">
        <v>77.599999999999994</v>
      </c>
      <c r="E67" s="38">
        <v>58.2</v>
      </c>
      <c r="F67" s="38">
        <v>62.116190000000003</v>
      </c>
      <c r="G67" s="39">
        <f t="shared" si="0"/>
        <v>3.9161900000000003</v>
      </c>
      <c r="H67" s="14">
        <f t="shared" si="1"/>
        <v>1.0672884879725086</v>
      </c>
      <c r="I67" s="14">
        <f>F67/F98</f>
        <v>3.5741850043574593E-4</v>
      </c>
      <c r="J67" s="14">
        <f>F67/F97</f>
        <v>6.6955500042458025E-4</v>
      </c>
    </row>
    <row r="68" spans="1:12" ht="22.8" x14ac:dyDescent="0.3">
      <c r="A68" s="52">
        <v>22090200</v>
      </c>
      <c r="B68" s="18" t="s">
        <v>91</v>
      </c>
      <c r="C68" s="67"/>
      <c r="D68" s="68">
        <v>0</v>
      </c>
      <c r="E68" s="38">
        <v>0</v>
      </c>
      <c r="F68" s="38">
        <v>1.7000000000000001E-2</v>
      </c>
      <c r="G68" s="39">
        <f t="shared" ref="G68:G75" si="4">F68-E68</f>
        <v>1.7000000000000001E-2</v>
      </c>
      <c r="H68" s="14" t="e">
        <f t="shared" ref="H68" si="5">F68/E68</f>
        <v>#DIV/0!</v>
      </c>
      <c r="I68" s="14">
        <f>F68/F97</f>
        <v>1.8324425576033983E-7</v>
      </c>
      <c r="J68" s="14">
        <f>F68/F96</f>
        <v>1.7194295539597452E-5</v>
      </c>
    </row>
    <row r="69" spans="1:12" ht="68.400000000000006" x14ac:dyDescent="0.3">
      <c r="A69" s="44">
        <v>22090400</v>
      </c>
      <c r="B69" s="34" t="s">
        <v>57</v>
      </c>
      <c r="C69" s="67">
        <v>4850</v>
      </c>
      <c r="D69" s="68">
        <v>4.8499999999999996</v>
      </c>
      <c r="E69" s="38">
        <v>3.637</v>
      </c>
      <c r="F69" s="38">
        <v>3.8100999999999998</v>
      </c>
      <c r="G69" s="39">
        <f t="shared" si="4"/>
        <v>0.17309999999999981</v>
      </c>
      <c r="H69" s="14">
        <f t="shared" si="1"/>
        <v>1.0475941710200714</v>
      </c>
      <c r="I69" s="14">
        <f>F69/F98</f>
        <v>2.1923434591050023E-5</v>
      </c>
      <c r="J69" s="14">
        <f>F69/F97</f>
        <v>4.1069349345439454E-5</v>
      </c>
    </row>
    <row r="70" spans="1:12" ht="136.80000000000001" x14ac:dyDescent="0.3">
      <c r="A70" s="45">
        <v>22130000</v>
      </c>
      <c r="B70" s="34" t="s">
        <v>101</v>
      </c>
      <c r="C70" s="67"/>
      <c r="D70" s="68">
        <v>0</v>
      </c>
      <c r="E70" s="38">
        <v>0</v>
      </c>
      <c r="F70" s="38">
        <v>0.27739999999999998</v>
      </c>
      <c r="G70" s="39">
        <f t="shared" si="4"/>
        <v>0.27739999999999998</v>
      </c>
      <c r="H70" s="14"/>
      <c r="I70" s="14">
        <f>F70/F98</f>
        <v>1.5961682778817552E-6</v>
      </c>
      <c r="J70" s="14">
        <f>F70/F97</f>
        <v>2.9901150910540155E-6</v>
      </c>
    </row>
    <row r="71" spans="1:12" s="6" customFormat="1" ht="22.8" x14ac:dyDescent="0.3">
      <c r="A71" s="51">
        <v>24000000</v>
      </c>
      <c r="B71" s="15" t="s">
        <v>58</v>
      </c>
      <c r="C71" s="69">
        <v>0</v>
      </c>
      <c r="D71" s="70">
        <v>80.099999999999994</v>
      </c>
      <c r="E71" s="36">
        <v>80.099999999999994</v>
      </c>
      <c r="F71" s="36">
        <v>89.260899999999992</v>
      </c>
      <c r="G71" s="40">
        <f t="shared" si="4"/>
        <v>9.160899999999998</v>
      </c>
      <c r="H71" s="13">
        <f t="shared" si="1"/>
        <v>1.1143682896379525</v>
      </c>
      <c r="I71" s="13">
        <f>F71/F98</f>
        <v>5.1361001094151252E-4</v>
      </c>
      <c r="J71" s="13">
        <f>F71/F97</f>
        <v>9.6214983464694794E-4</v>
      </c>
    </row>
    <row r="72" spans="1:12" ht="22.8" x14ac:dyDescent="0.3">
      <c r="A72" s="44">
        <v>24060000</v>
      </c>
      <c r="B72" s="34" t="s">
        <v>43</v>
      </c>
      <c r="C72" s="67">
        <v>0</v>
      </c>
      <c r="D72" s="68">
        <v>80.099999999999994</v>
      </c>
      <c r="E72" s="38">
        <v>80.099999999999994</v>
      </c>
      <c r="F72" s="38">
        <v>89.260899999999992</v>
      </c>
      <c r="G72" s="39">
        <f t="shared" si="4"/>
        <v>9.160899999999998</v>
      </c>
      <c r="H72" s="14">
        <f t="shared" si="1"/>
        <v>1.1143682896379525</v>
      </c>
      <c r="I72" s="14">
        <f>F72/F98</f>
        <v>5.1361001094151252E-4</v>
      </c>
      <c r="J72" s="14">
        <f>F72/F97</f>
        <v>9.6214983464694794E-4</v>
      </c>
    </row>
    <row r="73" spans="1:12" ht="22.8" x14ac:dyDescent="0.3">
      <c r="A73" s="44">
        <v>24060300</v>
      </c>
      <c r="B73" s="34" t="s">
        <v>43</v>
      </c>
      <c r="C73" s="67">
        <v>0</v>
      </c>
      <c r="D73" s="68">
        <v>51.8</v>
      </c>
      <c r="E73" s="38">
        <v>51.8</v>
      </c>
      <c r="F73" s="38">
        <v>52.894109999999998</v>
      </c>
      <c r="G73" s="39">
        <f t="shared" si="4"/>
        <v>1.0941100000000006</v>
      </c>
      <c r="H73" s="14">
        <f t="shared" ref="H73:H74" si="6">F73/E73</f>
        <v>1.0211218146718146</v>
      </c>
      <c r="I73" s="14">
        <f>F73/F98</f>
        <v>3.0435436362216342E-4</v>
      </c>
      <c r="J73" s="14">
        <f>F73/F97</f>
        <v>5.701495188856205E-4</v>
      </c>
    </row>
    <row r="74" spans="1:12" ht="159.6" x14ac:dyDescent="0.3">
      <c r="A74" s="53">
        <v>24062200</v>
      </c>
      <c r="B74" s="76" t="s">
        <v>92</v>
      </c>
      <c r="C74" s="67"/>
      <c r="D74" s="68">
        <v>28.3</v>
      </c>
      <c r="E74" s="38">
        <v>28.3</v>
      </c>
      <c r="F74" s="38">
        <v>36.366790000000002</v>
      </c>
      <c r="G74" s="39">
        <f t="shared" ref="G74" si="7">F74-E74</f>
        <v>8.066790000000001</v>
      </c>
      <c r="H74" s="14">
        <f t="shared" si="6"/>
        <v>1.2850455830388692</v>
      </c>
      <c r="I74" s="14">
        <f>F74/F97</f>
        <v>3.9200031576132761E-4</v>
      </c>
      <c r="J74" s="14">
        <f>G74/G97</f>
        <v>1.6399832127379286E-3</v>
      </c>
    </row>
    <row r="75" spans="1:12" s="1" customFormat="1" ht="22.8" x14ac:dyDescent="0.3">
      <c r="A75" s="47">
        <v>30000000</v>
      </c>
      <c r="B75" s="75" t="s">
        <v>59</v>
      </c>
      <c r="C75" s="65">
        <v>0</v>
      </c>
      <c r="D75" s="66">
        <v>0</v>
      </c>
      <c r="E75" s="41">
        <v>0</v>
      </c>
      <c r="F75" s="41">
        <v>0.65</v>
      </c>
      <c r="G75" s="42">
        <f t="shared" si="4"/>
        <v>0.65</v>
      </c>
      <c r="H75" s="14"/>
      <c r="I75" s="50">
        <f>F75/F98</f>
        <v>3.7401203338974085E-6</v>
      </c>
      <c r="J75" s="50">
        <f>F75/F97</f>
        <v>7.0063980143659345E-6</v>
      </c>
    </row>
    <row r="76" spans="1:12" s="3" customFormat="1" ht="22.8" x14ac:dyDescent="0.3">
      <c r="A76" s="44">
        <v>31000000</v>
      </c>
      <c r="B76" s="16" t="s">
        <v>60</v>
      </c>
      <c r="C76" s="72">
        <v>0</v>
      </c>
      <c r="D76" s="68">
        <v>0</v>
      </c>
      <c r="E76" s="38">
        <v>0</v>
      </c>
      <c r="F76" s="38">
        <v>0.65</v>
      </c>
      <c r="G76" s="39">
        <f t="shared" si="0"/>
        <v>0.65</v>
      </c>
      <c r="H76" s="14"/>
      <c r="I76" s="14">
        <f>F76/F98</f>
        <v>3.7401203338974085E-6</v>
      </c>
      <c r="J76" s="14">
        <f>F76/F97</f>
        <v>7.0063980143659345E-6</v>
      </c>
    </row>
    <row r="77" spans="1:12" ht="136.80000000000001" x14ac:dyDescent="0.3">
      <c r="A77" s="44">
        <v>31010000</v>
      </c>
      <c r="B77" s="34" t="s">
        <v>61</v>
      </c>
      <c r="C77" s="67">
        <v>0</v>
      </c>
      <c r="D77" s="68">
        <v>0</v>
      </c>
      <c r="E77" s="38">
        <v>0</v>
      </c>
      <c r="F77" s="38">
        <v>0.65</v>
      </c>
      <c r="G77" s="39">
        <f t="shared" si="0"/>
        <v>0.65</v>
      </c>
      <c r="H77" s="14"/>
      <c r="I77" s="14">
        <f>F77/F98</f>
        <v>3.7401203338974085E-6</v>
      </c>
      <c r="J77" s="14">
        <f>F77/F97</f>
        <v>7.0063980143659345E-6</v>
      </c>
    </row>
    <row r="78" spans="1:12" ht="136.80000000000001" x14ac:dyDescent="0.3">
      <c r="A78" s="44">
        <v>31010200</v>
      </c>
      <c r="B78" s="34" t="s">
        <v>62</v>
      </c>
      <c r="C78" s="67">
        <v>0</v>
      </c>
      <c r="D78" s="68">
        <v>0</v>
      </c>
      <c r="E78" s="38">
        <v>0</v>
      </c>
      <c r="F78" s="38">
        <v>0.65</v>
      </c>
      <c r="G78" s="39">
        <f t="shared" si="0"/>
        <v>0.65</v>
      </c>
      <c r="H78" s="14"/>
      <c r="I78" s="14">
        <f>F78/F98</f>
        <v>3.7401203338974085E-6</v>
      </c>
      <c r="J78" s="14">
        <f>F78/F97</f>
        <v>7.0063980143659345E-6</v>
      </c>
    </row>
    <row r="79" spans="1:12" s="33" customFormat="1" ht="25.8" x14ac:dyDescent="0.5">
      <c r="A79" s="49">
        <v>40000000</v>
      </c>
      <c r="B79" s="77" t="s">
        <v>63</v>
      </c>
      <c r="C79" s="73">
        <v>98060898</v>
      </c>
      <c r="D79" s="66">
        <v>113926.264</v>
      </c>
      <c r="E79" s="41">
        <v>81018.850999999995</v>
      </c>
      <c r="F79" s="41">
        <v>81018.850999999995</v>
      </c>
      <c r="G79" s="54">
        <f t="shared" ref="G79:G98" si="8">F79-E79</f>
        <v>0</v>
      </c>
      <c r="H79" s="55">
        <f t="shared" ref="H79:H98" si="9">F79/E79</f>
        <v>1</v>
      </c>
      <c r="I79" s="55">
        <f>F79/F98</f>
        <v>0.46618500316016054</v>
      </c>
      <c r="J79" s="56"/>
      <c r="K79" s="31"/>
      <c r="L79" s="32"/>
    </row>
    <row r="80" spans="1:12" s="6" customFormat="1" ht="23.4" x14ac:dyDescent="0.45">
      <c r="A80" s="51">
        <v>41000000</v>
      </c>
      <c r="B80" s="15" t="s">
        <v>64</v>
      </c>
      <c r="C80" s="69">
        <v>98060898</v>
      </c>
      <c r="D80" s="70">
        <v>113926.264</v>
      </c>
      <c r="E80" s="36">
        <v>81018.850999999995</v>
      </c>
      <c r="F80" s="36">
        <v>81018.850999999995</v>
      </c>
      <c r="G80" s="40">
        <f t="shared" si="8"/>
        <v>0</v>
      </c>
      <c r="H80" s="13">
        <f t="shared" si="9"/>
        <v>1</v>
      </c>
      <c r="I80" s="13">
        <f>F80/F98</f>
        <v>0.46618500316016054</v>
      </c>
      <c r="J80" s="57"/>
    </row>
    <row r="81" spans="1:13" ht="45.6" x14ac:dyDescent="0.45">
      <c r="A81" s="44">
        <v>41020000</v>
      </c>
      <c r="B81" s="34" t="s">
        <v>65</v>
      </c>
      <c r="C81" s="67">
        <v>8919700</v>
      </c>
      <c r="D81" s="68">
        <v>8919.7000000000007</v>
      </c>
      <c r="E81" s="38">
        <v>6689.7</v>
      </c>
      <c r="F81" s="38">
        <v>6689.7</v>
      </c>
      <c r="G81" s="39">
        <f t="shared" si="8"/>
        <v>0</v>
      </c>
      <c r="H81" s="14">
        <f t="shared" si="9"/>
        <v>1</v>
      </c>
      <c r="I81" s="14">
        <f>F81/F98</f>
        <v>3.8492743073343834E-2</v>
      </c>
      <c r="J81" s="58"/>
    </row>
    <row r="82" spans="1:13" ht="23.4" x14ac:dyDescent="0.45">
      <c r="A82" s="44">
        <v>41020100</v>
      </c>
      <c r="B82" s="34" t="s">
        <v>66</v>
      </c>
      <c r="C82" s="67">
        <v>8919700</v>
      </c>
      <c r="D82" s="68">
        <v>8919.7000000000007</v>
      </c>
      <c r="E82" s="38">
        <v>6689.7</v>
      </c>
      <c r="F82" s="38">
        <v>6689.7</v>
      </c>
      <c r="G82" s="39">
        <f t="shared" si="8"/>
        <v>0</v>
      </c>
      <c r="H82" s="14">
        <f t="shared" si="9"/>
        <v>1</v>
      </c>
      <c r="I82" s="14">
        <f>F82/F98</f>
        <v>3.8492743073343834E-2</v>
      </c>
      <c r="J82" s="58"/>
    </row>
    <row r="83" spans="1:13" ht="45.6" x14ac:dyDescent="0.45">
      <c r="A83" s="44">
        <v>41030000</v>
      </c>
      <c r="B83" s="34" t="s">
        <v>67</v>
      </c>
      <c r="C83" s="67">
        <v>82904200</v>
      </c>
      <c r="D83" s="68">
        <v>95722.691999999995</v>
      </c>
      <c r="E83" s="38">
        <v>67735.5</v>
      </c>
      <c r="F83" s="38">
        <v>67735.5</v>
      </c>
      <c r="G83" s="39">
        <f t="shared" si="8"/>
        <v>0</v>
      </c>
      <c r="H83" s="14">
        <f t="shared" si="9"/>
        <v>1</v>
      </c>
      <c r="I83" s="14">
        <f>F83/F98</f>
        <v>0.389752185964166</v>
      </c>
      <c r="J83" s="58"/>
    </row>
    <row r="84" spans="1:13" ht="68.400000000000006" x14ac:dyDescent="0.45">
      <c r="A84" s="45">
        <v>41032700</v>
      </c>
      <c r="B84" s="34" t="s">
        <v>103</v>
      </c>
      <c r="C84" s="67"/>
      <c r="D84" s="68">
        <v>892.2</v>
      </c>
      <c r="E84" s="38">
        <v>223.3</v>
      </c>
      <c r="F84" s="38">
        <v>223.3</v>
      </c>
      <c r="G84" s="39">
        <f t="shared" si="8"/>
        <v>0</v>
      </c>
      <c r="H84" s="14">
        <f t="shared" si="9"/>
        <v>1</v>
      </c>
      <c r="I84" s="14">
        <f>F84/F98</f>
        <v>1.2848751854758328E-3</v>
      </c>
      <c r="J84" s="58"/>
    </row>
    <row r="85" spans="1:13" ht="45.6" x14ac:dyDescent="0.45">
      <c r="A85" s="44">
        <v>41033900</v>
      </c>
      <c r="B85" s="34" t="s">
        <v>68</v>
      </c>
      <c r="C85" s="67">
        <v>82904200</v>
      </c>
      <c r="D85" s="68">
        <v>82904.2</v>
      </c>
      <c r="E85" s="38">
        <v>60996.2</v>
      </c>
      <c r="F85" s="38">
        <v>60996.2</v>
      </c>
      <c r="G85" s="39">
        <f t="shared" si="8"/>
        <v>0</v>
      </c>
      <c r="H85" s="14">
        <f t="shared" si="9"/>
        <v>1</v>
      </c>
      <c r="I85" s="14">
        <f>F85/F98</f>
        <v>0.35097404293918938</v>
      </c>
      <c r="J85" s="58"/>
    </row>
    <row r="86" spans="1:13" ht="68.400000000000006" x14ac:dyDescent="0.45">
      <c r="A86" s="53">
        <v>41034500</v>
      </c>
      <c r="B86" s="76" t="s">
        <v>93</v>
      </c>
      <c r="C86" s="67"/>
      <c r="D86" s="68">
        <v>4250</v>
      </c>
      <c r="E86" s="38">
        <v>4016</v>
      </c>
      <c r="F86" s="38">
        <v>4016</v>
      </c>
      <c r="G86" s="39">
        <f t="shared" ref="G86" si="10">F86-E86</f>
        <v>0</v>
      </c>
      <c r="H86" s="14">
        <f t="shared" ref="H86" si="11">F86/E86</f>
        <v>1</v>
      </c>
      <c r="I86" s="14">
        <f>F86/F98</f>
        <v>2.3108189632203062E-2</v>
      </c>
      <c r="J86" s="58"/>
    </row>
    <row r="87" spans="1:13" ht="68.400000000000006" x14ac:dyDescent="0.45">
      <c r="A87" s="45">
        <v>41035200</v>
      </c>
      <c r="B87" s="16" t="s">
        <v>99</v>
      </c>
      <c r="C87" s="67"/>
      <c r="D87" s="68">
        <v>7676.2920000000004</v>
      </c>
      <c r="E87" s="38">
        <v>2500</v>
      </c>
      <c r="F87" s="38">
        <v>2500</v>
      </c>
      <c r="G87" s="39">
        <f t="shared" ref="G87" si="12">F87-E87</f>
        <v>0</v>
      </c>
      <c r="H87" s="14">
        <f t="shared" ref="H87" si="13">F87/E87</f>
        <v>1</v>
      </c>
      <c r="I87" s="14">
        <f>F87/F98</f>
        <v>1.4385078207297723E-2</v>
      </c>
      <c r="J87" s="58"/>
    </row>
    <row r="88" spans="1:13" ht="45.6" x14ac:dyDescent="0.45">
      <c r="A88" s="44">
        <v>41040000</v>
      </c>
      <c r="B88" s="16" t="s">
        <v>69</v>
      </c>
      <c r="C88" s="67">
        <v>4255074</v>
      </c>
      <c r="D88" s="68">
        <v>4255.0739999999996</v>
      </c>
      <c r="E88" s="38">
        <v>3191.31</v>
      </c>
      <c r="F88" s="38">
        <v>3191.31</v>
      </c>
      <c r="G88" s="39">
        <f t="shared" si="8"/>
        <v>0</v>
      </c>
      <c r="H88" s="14">
        <f t="shared" si="9"/>
        <v>1</v>
      </c>
      <c r="I88" s="14">
        <f>F88/F98</f>
        <v>1.836289757349252E-2</v>
      </c>
      <c r="J88" s="58"/>
    </row>
    <row r="89" spans="1:13" ht="114" x14ac:dyDescent="0.45">
      <c r="A89" s="44">
        <v>41040200</v>
      </c>
      <c r="B89" s="16" t="s">
        <v>70</v>
      </c>
      <c r="C89" s="67">
        <v>4255074</v>
      </c>
      <c r="D89" s="68">
        <v>4255.0739999999996</v>
      </c>
      <c r="E89" s="38">
        <v>3191.31</v>
      </c>
      <c r="F89" s="38">
        <v>3191.31</v>
      </c>
      <c r="G89" s="39">
        <f t="shared" si="8"/>
        <v>0</v>
      </c>
      <c r="H89" s="14">
        <f t="shared" si="9"/>
        <v>1</v>
      </c>
      <c r="I89" s="14">
        <f>F89/F98</f>
        <v>1.836289757349252E-2</v>
      </c>
      <c r="J89" s="58"/>
    </row>
    <row r="90" spans="1:13" ht="45.6" x14ac:dyDescent="0.45">
      <c r="A90" s="44">
        <v>41050000</v>
      </c>
      <c r="B90" s="16" t="s">
        <v>71</v>
      </c>
      <c r="C90" s="67">
        <v>1981924</v>
      </c>
      <c r="D90" s="68">
        <v>5028.7979999999998</v>
      </c>
      <c r="E90" s="38">
        <v>3402.3409999999999</v>
      </c>
      <c r="F90" s="38">
        <v>3402.3409999999999</v>
      </c>
      <c r="G90" s="39">
        <f t="shared" si="8"/>
        <v>0</v>
      </c>
      <c r="H90" s="14">
        <f t="shared" si="9"/>
        <v>1</v>
      </c>
      <c r="I90" s="14">
        <f>F90/F98</f>
        <v>1.9577176549158217E-2</v>
      </c>
      <c r="J90" s="58"/>
    </row>
    <row r="91" spans="1:13" ht="159.6" x14ac:dyDescent="0.45">
      <c r="A91" s="45">
        <v>41050900</v>
      </c>
      <c r="B91" s="34" t="s">
        <v>104</v>
      </c>
      <c r="C91" s="67"/>
      <c r="D91" s="68">
        <v>1256.5229999999999</v>
      </c>
      <c r="E91" s="38">
        <v>0</v>
      </c>
      <c r="F91" s="38">
        <v>0</v>
      </c>
      <c r="G91" s="39">
        <f t="shared" si="8"/>
        <v>0</v>
      </c>
      <c r="H91" s="14"/>
      <c r="I91" s="14"/>
      <c r="J91" s="58"/>
    </row>
    <row r="92" spans="1:13" ht="68.400000000000006" x14ac:dyDescent="0.45">
      <c r="A92" s="44">
        <v>41051000</v>
      </c>
      <c r="B92" s="16" t="s">
        <v>72</v>
      </c>
      <c r="C92" s="67">
        <v>1188200</v>
      </c>
      <c r="D92" s="68">
        <v>1188.2</v>
      </c>
      <c r="E92" s="38">
        <v>873.24</v>
      </c>
      <c r="F92" s="38">
        <v>873.24</v>
      </c>
      <c r="G92" s="39">
        <f t="shared" si="8"/>
        <v>0</v>
      </c>
      <c r="H92" s="14">
        <f t="shared" si="9"/>
        <v>1</v>
      </c>
      <c r="I92" s="14">
        <f>F92/F98</f>
        <v>5.0246502774962658E-3</v>
      </c>
      <c r="J92" s="58"/>
    </row>
    <row r="93" spans="1:13" ht="91.2" x14ac:dyDescent="0.45">
      <c r="A93" s="44">
        <v>41051200</v>
      </c>
      <c r="B93" s="16" t="s">
        <v>73</v>
      </c>
      <c r="C93" s="67">
        <v>137224</v>
      </c>
      <c r="D93" s="68">
        <v>137.22399999999999</v>
      </c>
      <c r="E93" s="38">
        <v>82.25</v>
      </c>
      <c r="F93" s="38">
        <v>82.25</v>
      </c>
      <c r="G93" s="39">
        <f t="shared" si="8"/>
        <v>0</v>
      </c>
      <c r="H93" s="14">
        <f t="shared" si="9"/>
        <v>1</v>
      </c>
      <c r="I93" s="14">
        <f>F93/F98</f>
        <v>4.7326907302009514E-4</v>
      </c>
      <c r="J93" s="58"/>
      <c r="M93" s="19"/>
    </row>
    <row r="94" spans="1:13" ht="114" x14ac:dyDescent="0.45">
      <c r="A94" s="45">
        <v>41051400</v>
      </c>
      <c r="B94" s="16" t="s">
        <v>100</v>
      </c>
      <c r="C94" s="67"/>
      <c r="D94" s="68">
        <v>1360.463</v>
      </c>
      <c r="E94" s="38">
        <v>1360.463</v>
      </c>
      <c r="F94" s="38">
        <v>1360.463</v>
      </c>
      <c r="G94" s="39">
        <f t="shared" ref="G94" si="14">F94-E94</f>
        <v>0</v>
      </c>
      <c r="H94" s="14">
        <f t="shared" ref="H94" si="15">F94/E94</f>
        <v>1</v>
      </c>
      <c r="I94" s="14">
        <f>F94/F98</f>
        <v>7.8281466612539537E-3</v>
      </c>
      <c r="J94" s="58"/>
      <c r="M94" s="19"/>
    </row>
    <row r="95" spans="1:13" ht="114" x14ac:dyDescent="0.45">
      <c r="A95" s="59">
        <v>41051700</v>
      </c>
      <c r="B95" s="78" t="s">
        <v>90</v>
      </c>
      <c r="C95" s="67"/>
      <c r="D95" s="68">
        <v>97.688000000000002</v>
      </c>
      <c r="E95" s="38">
        <v>97.688000000000002</v>
      </c>
      <c r="F95" s="38">
        <v>97.688000000000002</v>
      </c>
      <c r="G95" s="39">
        <f t="shared" ref="G95" si="16">F95-E95</f>
        <v>0</v>
      </c>
      <c r="H95" s="14">
        <f t="shared" ref="H95" si="17">F95/E95</f>
        <v>1</v>
      </c>
      <c r="I95" s="14">
        <f>F95/F97</f>
        <v>1.0529861680421222E-3</v>
      </c>
      <c r="J95" s="58"/>
    </row>
    <row r="96" spans="1:13" ht="91.2" x14ac:dyDescent="0.45">
      <c r="A96" s="44">
        <v>41055000</v>
      </c>
      <c r="B96" s="34" t="s">
        <v>74</v>
      </c>
      <c r="C96" s="67">
        <v>656500</v>
      </c>
      <c r="D96" s="68">
        <v>988.7</v>
      </c>
      <c r="E96" s="38">
        <v>988.7</v>
      </c>
      <c r="F96" s="38">
        <v>988.7</v>
      </c>
      <c r="G96" s="39">
        <f t="shared" si="8"/>
        <v>0</v>
      </c>
      <c r="H96" s="14">
        <f t="shared" si="9"/>
        <v>1</v>
      </c>
      <c r="I96" s="14">
        <f>F96/F98</f>
        <v>5.6890107294221039E-3</v>
      </c>
      <c r="J96" s="58"/>
    </row>
    <row r="97" spans="1:10" s="25" customFormat="1" ht="22.8" x14ac:dyDescent="0.4">
      <c r="A97" s="60" t="s">
        <v>88</v>
      </c>
      <c r="B97" s="60"/>
      <c r="C97" s="61">
        <v>115735850</v>
      </c>
      <c r="D97" s="62">
        <v>122285.85</v>
      </c>
      <c r="E97" s="62">
        <v>87853.524000000005</v>
      </c>
      <c r="F97" s="62">
        <v>92772.348740000001</v>
      </c>
      <c r="G97" s="63">
        <f t="shared" si="8"/>
        <v>4918.8247399999964</v>
      </c>
      <c r="H97" s="64">
        <f t="shared" si="9"/>
        <v>1.0559889292545623</v>
      </c>
      <c r="I97" s="64"/>
      <c r="J97" s="64">
        <f>J7+J49+J75</f>
        <v>0.99999999999999978</v>
      </c>
    </row>
    <row r="98" spans="1:10" s="25" customFormat="1" ht="22.8" x14ac:dyDescent="0.4">
      <c r="A98" s="60" t="s">
        <v>89</v>
      </c>
      <c r="B98" s="60"/>
      <c r="C98" s="61">
        <v>213796748</v>
      </c>
      <c r="D98" s="62">
        <v>236212.114</v>
      </c>
      <c r="E98" s="62">
        <v>168872.375</v>
      </c>
      <c r="F98" s="62">
        <v>173791.19974000001</v>
      </c>
      <c r="G98" s="63">
        <f t="shared" si="8"/>
        <v>4918.8247400000109</v>
      </c>
      <c r="H98" s="64">
        <f t="shared" si="9"/>
        <v>1.0291274682434</v>
      </c>
      <c r="I98" s="64">
        <f>I7+I49+I75+I79</f>
        <v>0.99999999999999989</v>
      </c>
      <c r="J98" s="64"/>
    </row>
    <row r="99" spans="1:10" ht="23.4" x14ac:dyDescent="0.4">
      <c r="B99" s="23"/>
      <c r="D99" s="22"/>
      <c r="E99" s="22"/>
      <c r="F99" s="29"/>
      <c r="G99" s="5"/>
      <c r="H99" s="4"/>
    </row>
    <row r="107" spans="1:10" x14ac:dyDescent="0.3">
      <c r="H107" s="24"/>
    </row>
    <row r="110" spans="1:10" x14ac:dyDescent="0.3">
      <c r="D110" s="11"/>
    </row>
  </sheetData>
  <mergeCells count="3">
    <mergeCell ref="A97:B97"/>
    <mergeCell ref="A98:B98"/>
    <mergeCell ref="B2:J2"/>
  </mergeCells>
  <pageMargins left="0.59055118110236227" right="0.19685039370078741" top="0.39370078740157483" bottom="0.39370078740157483" header="0" footer="0"/>
  <pageSetup paperSize="9" scale="45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rfu2205</dc:creator>
  <cp:lastModifiedBy>rfu2201</cp:lastModifiedBy>
  <cp:lastPrinted>2021-10-05T11:59:36Z</cp:lastPrinted>
  <dcterms:created xsi:type="dcterms:W3CDTF">2021-03-02T12:14:52Z</dcterms:created>
  <dcterms:modified xsi:type="dcterms:W3CDTF">2021-10-05T11:59:51Z</dcterms:modified>
</cp:coreProperties>
</file>