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PC_Pbnfr\Desktop\"/>
    </mc:Choice>
  </mc:AlternateContent>
  <xr:revisionPtr revIDLastSave="0" documentId="8_{ADAC8B57-8C39-4C62-882B-9E3FE5D83B2C}" xr6:coauthVersionLast="45" xr6:coauthVersionMax="45" xr10:uidLastSave="{00000000-0000-0000-0000-000000000000}"/>
  <bookViews>
    <workbookView xWindow="1380" yWindow="2625" windowWidth="12885" windowHeight="11385" xr2:uid="{00000000-000D-0000-FFFF-FFFF00000000}"/>
  </bookViews>
  <sheets>
    <sheet name="обґрунтування на 2026 рік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9" i="1" l="1"/>
  <c r="E265" i="1"/>
  <c r="E262" i="1"/>
  <c r="E261" i="1"/>
  <c r="D260" i="1"/>
  <c r="E260" i="1" s="1"/>
  <c r="E259" i="1"/>
  <c r="E256" i="1"/>
  <c r="E255" i="1"/>
  <c r="D254" i="1"/>
  <c r="E254" i="1" s="1"/>
  <c r="E253" i="1"/>
  <c r="E250" i="1"/>
  <c r="E248" i="1"/>
  <c r="E247" i="1"/>
  <c r="D246" i="1"/>
  <c r="E246" i="1" s="1"/>
  <c r="E244" i="1"/>
  <c r="E241" i="1"/>
  <c r="D240" i="1"/>
  <c r="E240" i="1" s="1"/>
  <c r="E238" i="1"/>
  <c r="E237" i="1"/>
  <c r="D236" i="1"/>
  <c r="E233" i="1"/>
  <c r="D232" i="1"/>
  <c r="E232" i="1" s="1"/>
  <c r="D231" i="1" l="1"/>
  <c r="E231" i="1" s="1"/>
  <c r="E267" i="1" s="1"/>
  <c r="E270" i="1" s="1"/>
  <c r="E271" i="1" s="1"/>
  <c r="E317" i="1"/>
  <c r="F317" i="1" s="1"/>
  <c r="E314" i="1"/>
  <c r="F314" i="1" s="1"/>
  <c r="E313" i="1"/>
  <c r="D312" i="1"/>
  <c r="E312" i="1" s="1"/>
  <c r="F312" i="1" s="1"/>
  <c r="E311" i="1"/>
  <c r="F311" i="1" s="1"/>
  <c r="E308" i="1"/>
  <c r="F308" i="1" s="1"/>
  <c r="D306" i="1"/>
  <c r="E306" i="1" s="1"/>
  <c r="F306" i="1" s="1"/>
  <c r="E305" i="1"/>
  <c r="E302" i="1"/>
  <c r="F302" i="1" s="1"/>
  <c r="E300" i="1"/>
  <c r="F300" i="1" s="1"/>
  <c r="F299" i="1"/>
  <c r="D298" i="1"/>
  <c r="E298" i="1" s="1"/>
  <c r="F298" i="1" s="1"/>
  <c r="F297" i="1"/>
  <c r="F296" i="1"/>
  <c r="E293" i="1"/>
  <c r="F293" i="1" s="1"/>
  <c r="F292" i="1"/>
  <c r="D292" i="1"/>
  <c r="E290" i="1"/>
  <c r="F290" i="1" s="1"/>
  <c r="E289" i="1"/>
  <c r="F289" i="1" s="1"/>
  <c r="D288" i="1"/>
  <c r="E288" i="1" s="1"/>
  <c r="F288" i="1" s="1"/>
  <c r="E286" i="1"/>
  <c r="F286" i="1" s="1"/>
  <c r="D284" i="1"/>
  <c r="E284" i="1" s="1"/>
  <c r="F284" i="1" s="1"/>
  <c r="E272" i="1" l="1"/>
  <c r="D283" i="1"/>
  <c r="F238" i="1" l="1"/>
  <c r="F236" i="1"/>
  <c r="F256" i="1"/>
  <c r="F250" i="1"/>
  <c r="F245" i="1"/>
  <c r="F232" i="1"/>
  <c r="F233" i="1" s="1"/>
  <c r="F270" i="1"/>
  <c r="F272" i="1" s="1"/>
  <c r="F254" i="1"/>
  <c r="F265" i="1"/>
  <c r="F269" i="1"/>
  <c r="F244" i="1"/>
  <c r="F255" i="1"/>
  <c r="F259" i="1"/>
  <c r="F261" i="1"/>
  <c r="F241" i="1"/>
  <c r="F246" i="1"/>
  <c r="F262" i="1"/>
  <c r="F237" i="1"/>
  <c r="F260" i="1"/>
  <c r="F248" i="1"/>
  <c r="F240" i="1"/>
  <c r="F271" i="1"/>
  <c r="E283" i="1"/>
  <c r="E319" i="1" s="1"/>
  <c r="D321" i="1"/>
  <c r="E321" i="1" s="1"/>
  <c r="F321" i="1" s="1"/>
  <c r="F267" i="1" l="1"/>
  <c r="F319" i="1"/>
  <c r="F322" i="1" s="1"/>
  <c r="E322" i="1"/>
  <c r="E323" i="1" s="1"/>
  <c r="F323" i="1" s="1"/>
  <c r="F324" i="1" l="1"/>
  <c r="E212" i="1" l="1"/>
  <c r="E209" i="1"/>
  <c r="E208" i="1"/>
  <c r="D207" i="1"/>
  <c r="E207" i="1" s="1"/>
  <c r="E203" i="1"/>
  <c r="E202" i="1"/>
  <c r="D201" i="1"/>
  <c r="E201" i="1" s="1"/>
  <c r="E200" i="1"/>
  <c r="E197" i="1"/>
  <c r="E195" i="1"/>
  <c r="E194" i="1"/>
  <c r="D193" i="1"/>
  <c r="E193" i="1" s="1"/>
  <c r="E191" i="1"/>
  <c r="E188" i="1"/>
  <c r="D187" i="1"/>
  <c r="E185" i="1"/>
  <c r="E184" i="1"/>
  <c r="D183" i="1"/>
  <c r="E183" i="1" s="1"/>
  <c r="E181" i="1"/>
  <c r="E180" i="1"/>
  <c r="D179" i="1"/>
  <c r="E179" i="1" s="1"/>
  <c r="E164" i="1"/>
  <c r="E160" i="1"/>
  <c r="E157" i="1"/>
  <c r="E156" i="1"/>
  <c r="D155" i="1"/>
  <c r="E155" i="1" s="1"/>
  <c r="E151" i="1"/>
  <c r="E150" i="1"/>
  <c r="D149" i="1"/>
  <c r="E149" i="1" s="1"/>
  <c r="E148" i="1"/>
  <c r="E145" i="1"/>
  <c r="E143" i="1"/>
  <c r="E142" i="1"/>
  <c r="D141" i="1"/>
  <c r="E141" i="1" s="1"/>
  <c r="E140" i="1"/>
  <c r="E139" i="1"/>
  <c r="E136" i="1"/>
  <c r="D135" i="1"/>
  <c r="E135" i="1" s="1"/>
  <c r="E133" i="1"/>
  <c r="E132" i="1"/>
  <c r="D131" i="1"/>
  <c r="E131" i="1" s="1"/>
  <c r="E129" i="1"/>
  <c r="E128" i="1"/>
  <c r="D127" i="1"/>
  <c r="E127" i="1" s="1"/>
  <c r="E113" i="1"/>
  <c r="E109" i="1"/>
  <c r="E106" i="1"/>
  <c r="E105" i="1"/>
  <c r="D104" i="1"/>
  <c r="E104" i="1" s="1"/>
  <c r="E103" i="1"/>
  <c r="E100" i="1"/>
  <c r="E99" i="1"/>
  <c r="D98" i="1"/>
  <c r="E98" i="1" s="1"/>
  <c r="E97" i="1"/>
  <c r="E92" i="1"/>
  <c r="E91" i="1"/>
  <c r="D90" i="1"/>
  <c r="E90" i="1" s="1"/>
  <c r="E88" i="1"/>
  <c r="E85" i="1"/>
  <c r="D84" i="1"/>
  <c r="E84" i="1" s="1"/>
  <c r="E82" i="1"/>
  <c r="E81" i="1"/>
  <c r="D80" i="1"/>
  <c r="E80" i="1" s="1"/>
  <c r="E78" i="1"/>
  <c r="E77" i="1"/>
  <c r="D76" i="1"/>
  <c r="E76" i="1" s="1"/>
  <c r="E62" i="1"/>
  <c r="E58" i="1"/>
  <c r="E55" i="1"/>
  <c r="E54" i="1"/>
  <c r="D53" i="1"/>
  <c r="E53" i="1" s="1"/>
  <c r="E52" i="1"/>
  <c r="E49" i="1"/>
  <c r="E48" i="1"/>
  <c r="D47" i="1"/>
  <c r="E47" i="1" s="1"/>
  <c r="E46" i="1"/>
  <c r="E43" i="1"/>
  <c r="E41" i="1"/>
  <c r="E40" i="1"/>
  <c r="D39" i="1"/>
  <c r="E39" i="1" s="1"/>
  <c r="E38" i="1"/>
  <c r="E37" i="1"/>
  <c r="E34" i="1"/>
  <c r="D33" i="1"/>
  <c r="E33" i="1" s="1"/>
  <c r="E31" i="1"/>
  <c r="E30" i="1"/>
  <c r="D29" i="1"/>
  <c r="E29" i="1" s="1"/>
  <c r="E27" i="1"/>
  <c r="E26" i="1"/>
  <c r="D25" i="1"/>
  <c r="E25" i="1" s="1"/>
  <c r="D178" i="1" l="1"/>
  <c r="D216" i="1" s="1"/>
  <c r="E216" i="1" s="1"/>
  <c r="D126" i="1"/>
  <c r="E126" i="1" s="1"/>
  <c r="E162" i="1" s="1"/>
  <c r="E165" i="1" s="1"/>
  <c r="D75" i="1"/>
  <c r="E75" i="1" s="1"/>
  <c r="E111" i="1" s="1"/>
  <c r="E114" i="1" s="1"/>
  <c r="D24" i="1"/>
  <c r="E24" i="1" s="1"/>
  <c r="E60" i="1" s="1"/>
  <c r="E63" i="1" s="1"/>
  <c r="E178" i="1" l="1"/>
  <c r="E214" i="1" s="1"/>
  <c r="E217" i="1" s="1"/>
  <c r="E166" i="1"/>
  <c r="E115" i="1"/>
  <c r="E64" i="1"/>
  <c r="E65" i="1" s="1"/>
  <c r="F63" i="1" s="1"/>
  <c r="E218" i="1" l="1"/>
  <c r="E167" i="1"/>
  <c r="E116" i="1"/>
  <c r="F40" i="1"/>
  <c r="F34" i="1"/>
  <c r="F29" i="1"/>
  <c r="F41" i="1"/>
  <c r="F43" i="1"/>
  <c r="F52" i="1"/>
  <c r="F54" i="1"/>
  <c r="F49" i="1"/>
  <c r="F33" i="1"/>
  <c r="F48" i="1"/>
  <c r="F62" i="1"/>
  <c r="F53" i="1"/>
  <c r="F58" i="1"/>
  <c r="F39" i="1"/>
  <c r="F25" i="1"/>
  <c r="F26" i="1" s="1"/>
  <c r="F47" i="1"/>
  <c r="F37" i="1"/>
  <c r="F30" i="1"/>
  <c r="F55" i="1"/>
  <c r="F64" i="1"/>
  <c r="F65" i="1" s="1"/>
  <c r="E219" i="1" l="1"/>
  <c r="F136" i="1"/>
  <c r="F133" i="1"/>
  <c r="F140" i="1"/>
  <c r="F157" i="1"/>
  <c r="F162" i="1"/>
  <c r="F165" i="1" s="1"/>
  <c r="F129" i="1"/>
  <c r="F128" i="1"/>
  <c r="F151" i="1"/>
  <c r="F127" i="1"/>
  <c r="F141" i="1"/>
  <c r="F149" i="1"/>
  <c r="F164" i="1"/>
  <c r="F132" i="1"/>
  <c r="F155" i="1"/>
  <c r="F139" i="1"/>
  <c r="F160" i="1"/>
  <c r="F150" i="1"/>
  <c r="F145" i="1"/>
  <c r="F143" i="1"/>
  <c r="F131" i="1"/>
  <c r="F135" i="1"/>
  <c r="F142" i="1"/>
  <c r="F166" i="1"/>
  <c r="F105" i="1"/>
  <c r="F94" i="1"/>
  <c r="F85" i="1"/>
  <c r="F89" i="1"/>
  <c r="F80" i="1"/>
  <c r="F100" i="1"/>
  <c r="F81" i="1"/>
  <c r="F90" i="1"/>
  <c r="F84" i="1"/>
  <c r="F113" i="1"/>
  <c r="F104" i="1"/>
  <c r="F98" i="1"/>
  <c r="F92" i="1"/>
  <c r="F106" i="1"/>
  <c r="F88" i="1"/>
  <c r="F109" i="1"/>
  <c r="F76" i="1"/>
  <c r="F77" i="1" s="1"/>
  <c r="F103" i="1"/>
  <c r="F114" i="1"/>
  <c r="F115" i="1"/>
  <c r="F60" i="1"/>
  <c r="F187" i="1" l="1"/>
  <c r="F206" i="1"/>
  <c r="F192" i="1"/>
  <c r="F216" i="1"/>
  <c r="F188" i="1"/>
  <c r="F184" i="1"/>
  <c r="F191" i="1"/>
  <c r="F207" i="1"/>
  <c r="F212" i="1"/>
  <c r="F195" i="1"/>
  <c r="F209" i="1"/>
  <c r="F181" i="1"/>
  <c r="F201" i="1"/>
  <c r="F180" i="1"/>
  <c r="F197" i="1"/>
  <c r="F202" i="1"/>
  <c r="F193" i="1"/>
  <c r="F185" i="1"/>
  <c r="F179" i="1"/>
  <c r="F183" i="1"/>
  <c r="F194" i="1"/>
  <c r="F203" i="1"/>
  <c r="F214" i="1"/>
  <c r="F217" i="1" s="1"/>
  <c r="F218" i="1"/>
  <c r="F167" i="1"/>
  <c r="F116" i="1"/>
  <c r="F111" i="1"/>
  <c r="F219" i="1" l="1"/>
</calcChain>
</file>

<file path=xl/sharedStrings.xml><?xml version="1.0" encoding="utf-8"?>
<sst xmlns="http://schemas.openxmlformats.org/spreadsheetml/2006/main" count="674" uniqueCount="173">
  <si>
    <t>Структура собівартості діючого тарифу для споживачів, які не є суб’єктами</t>
  </si>
  <si>
    <t>№</t>
  </si>
  <si>
    <t>Статті витрат</t>
  </si>
  <si>
    <t>один.</t>
  </si>
  <si>
    <t>п\п</t>
  </si>
  <si>
    <t>вим.</t>
  </si>
  <si>
    <t>Всього</t>
  </si>
  <si>
    <t xml:space="preserve">грн.на </t>
  </si>
  <si>
    <t>Питома</t>
  </si>
  <si>
    <t>1м.куб.</t>
  </si>
  <si>
    <t>вага</t>
  </si>
  <si>
    <t>Повна планова собівартість, всього:</t>
  </si>
  <si>
    <t>грн.</t>
  </si>
  <si>
    <t>Прямі витрати, в тому числі:</t>
  </si>
  <si>
    <t>грн</t>
  </si>
  <si>
    <t>електроенергія</t>
  </si>
  <si>
    <t>матеріали для забеспечення техноло-</t>
  </si>
  <si>
    <t>гічного процесу (хімреагенти)</t>
  </si>
  <si>
    <t>Прямі матеріальні витрати</t>
  </si>
  <si>
    <t>Оплата виробничого персоналу</t>
  </si>
  <si>
    <t>поточний ремонт основних засобів</t>
  </si>
  <si>
    <t>виробничого призначення</t>
  </si>
  <si>
    <t>Інші прямі витрати:</t>
  </si>
  <si>
    <t xml:space="preserve">відрахування на загальнообов’.язкове </t>
  </si>
  <si>
    <t xml:space="preserve">державне соціальне страхування для </t>
  </si>
  <si>
    <t>виробничого персоналу</t>
  </si>
  <si>
    <t>Загальновиробничі витрати, всього:</t>
  </si>
  <si>
    <t>Інші витрати:</t>
  </si>
  <si>
    <t>Адміністративні витрати, всього в т.ч.:</t>
  </si>
  <si>
    <t>Оплата праці упраління підприємством</t>
  </si>
  <si>
    <t>Витрати із збуту, всього в т.ч.:</t>
  </si>
  <si>
    <t>оплата праці персоналу, що здійснює збут</t>
  </si>
  <si>
    <t>Інше:</t>
  </si>
  <si>
    <t>Рентабельність</t>
  </si>
  <si>
    <t>%</t>
  </si>
  <si>
    <t>Прибуток 4%</t>
  </si>
  <si>
    <t>Разом тариф без ПДВ</t>
  </si>
  <si>
    <t>ПДВ</t>
  </si>
  <si>
    <t>Тариф</t>
  </si>
  <si>
    <t>Довідково</t>
  </si>
  <si>
    <t>Реалізація послуг (водопостачання)</t>
  </si>
  <si>
    <t>м.куб.</t>
  </si>
  <si>
    <t>Реалізація послуг (водовідведення)</t>
  </si>
  <si>
    <t xml:space="preserve">                          Обґрунтування  причин зміни тарифу</t>
  </si>
  <si>
    <t>Ліцензованими видами діяльності підприємства є централізоване водопоста-</t>
  </si>
  <si>
    <t>чання та централізоване водовідведення.</t>
  </si>
  <si>
    <t xml:space="preserve">                                  Увага! Зміна тарифів.</t>
  </si>
  <si>
    <t xml:space="preserve">КП "Корюківкаводоканал" повідомляє своїх споживачів про намір зміни тарифів </t>
  </si>
  <si>
    <t>на централізоване водопостачання та централізоване водовідведення.</t>
  </si>
  <si>
    <t xml:space="preserve">для споживачів , які не є суб’єктами господарювання у сфері централізованого </t>
  </si>
  <si>
    <t xml:space="preserve">Для споживачів , які не є суб’єктами господарювання у сфері централізованого </t>
  </si>
  <si>
    <t>Розглянемо основні складові розрахунків тарифу.</t>
  </si>
  <si>
    <t xml:space="preserve">Обсяги реалізації продукції визначені річним планом ліцензованої діяльності з </t>
  </si>
  <si>
    <t>ради.</t>
  </si>
  <si>
    <t xml:space="preserve">централізованого водопостачання та водовідведення , погоджені виконкомом міської </t>
  </si>
  <si>
    <t>Заробітна плата</t>
  </si>
  <si>
    <t>діяльності.</t>
  </si>
  <si>
    <r>
      <rPr>
        <b/>
        <sz val="12"/>
        <color theme="1"/>
        <rFont val="Times New Roman"/>
        <family val="1"/>
        <charset val="204"/>
      </rPr>
      <t>Прямі</t>
    </r>
    <r>
      <rPr>
        <sz val="12"/>
        <color theme="1"/>
        <rFont val="Times New Roman"/>
        <family val="1"/>
        <charset val="204"/>
      </rPr>
      <t xml:space="preserve"> планові витрати формувалися підприємством окремо по кожному виду </t>
    </r>
  </si>
  <si>
    <r>
      <rPr>
        <b/>
        <sz val="12"/>
        <color theme="1"/>
        <rFont val="Times New Roman"/>
        <family val="1"/>
        <charset val="204"/>
      </rPr>
      <t>Загальновиробнич</t>
    </r>
    <r>
      <rPr>
        <sz val="12"/>
        <color theme="1"/>
        <rFont val="Times New Roman"/>
        <family val="1"/>
        <charset val="204"/>
      </rPr>
      <t xml:space="preserve">і витрати, які неможливо віднести прямо, розподіляються між </t>
    </r>
  </si>
  <si>
    <t xml:space="preserve">видами діяльності , як ліцензованими , так і не ліцензованими. Розподілення цих витрат </t>
  </si>
  <si>
    <t>між централізованим водопостачанням та централізованим водовідведенням , та іншою</t>
  </si>
  <si>
    <t>діяльністю здійснюється пропорційно плановій заробітній платі основного виробничого</t>
  </si>
  <si>
    <t>персоналу у прямих витратах.</t>
  </si>
  <si>
    <t xml:space="preserve">     Між централізованим водопостачанням та централізованим водовідведенням загаль-</t>
  </si>
  <si>
    <t xml:space="preserve">централізованим водовідведенням , та іншою діяльністю здійснюється пропорційно </t>
  </si>
  <si>
    <t>плановій заробітній платі основного виробничого персоналу у прямих витратах.</t>
  </si>
  <si>
    <r>
      <rPr>
        <b/>
        <sz val="12"/>
        <color theme="1"/>
        <rFont val="Times New Roman"/>
        <family val="1"/>
        <charset val="204"/>
      </rPr>
      <t>Адміністративн</t>
    </r>
    <r>
      <rPr>
        <sz val="12"/>
        <color theme="1"/>
        <rFont val="Times New Roman"/>
        <family val="1"/>
        <charset val="204"/>
      </rPr>
      <t>і витрати розподілені між централізованим водопостачанням та</t>
    </r>
  </si>
  <si>
    <t xml:space="preserve">     Між централізованим водопостачанням та централізованим водовідведенням адмі-</t>
  </si>
  <si>
    <t xml:space="preserve">       Витрати які не входять до собівартості:</t>
  </si>
  <si>
    <t>суми, що відраховуються профспілковим організаціям для проведення культурно-</t>
  </si>
  <si>
    <t>масової і фізкультурної роботи;</t>
  </si>
  <si>
    <t>суми безнадійної дебіторської заборгованості;</t>
  </si>
  <si>
    <t>суми штрафів;</t>
  </si>
  <si>
    <t>фінансові втрати.</t>
  </si>
  <si>
    <t xml:space="preserve">    В розрахунку тарифів для споживачів, які не є суб’єктами господарювання у сфері </t>
  </si>
  <si>
    <t>враховані обігові кошти за рахунок планового прибутку в обсязі 4 відсотки повної пла-</t>
  </si>
  <si>
    <t>нової собівартості централізованого водопостачання ( без урахування витрат на відшко-</t>
  </si>
  <si>
    <t>дування втрат), та повної планової собівартості централізованого водовідведення.</t>
  </si>
  <si>
    <t xml:space="preserve"> </t>
  </si>
  <si>
    <t>Проектний тариф</t>
  </si>
  <si>
    <t>Зростання тарифу, %</t>
  </si>
  <si>
    <t xml:space="preserve">                  Розглянемо порівняльні таблиці:</t>
  </si>
  <si>
    <t>Централізоване водопостачання</t>
  </si>
  <si>
    <t>Централізоване водовідведення</t>
  </si>
  <si>
    <t xml:space="preserve">    Аналіз результатів фінансово-господарської діяльності за звітний перод , тобто за </t>
  </si>
  <si>
    <r>
      <t xml:space="preserve">  </t>
    </r>
    <r>
      <rPr>
        <b/>
        <sz val="12"/>
        <color theme="1"/>
        <rFont val="Times New Roman"/>
        <family val="1"/>
        <charset val="204"/>
      </rPr>
      <t xml:space="preserve">    По цеху водопостачання:</t>
    </r>
  </si>
  <si>
    <r>
      <t xml:space="preserve">  </t>
    </r>
    <r>
      <rPr>
        <b/>
        <sz val="12"/>
        <color theme="1"/>
        <rFont val="Times New Roman"/>
        <family val="1"/>
        <charset val="204"/>
      </rPr>
      <t xml:space="preserve">    По цеху водовідведення:</t>
    </r>
  </si>
  <si>
    <t>ного об’єму піднятої води.</t>
  </si>
  <si>
    <t>в повному об’ємі.</t>
  </si>
  <si>
    <t>Собівартість 1м.куб.</t>
  </si>
  <si>
    <t xml:space="preserve">     Збереження існуючих тарифів унеможливлює надання підприємством якісних послуг </t>
  </si>
  <si>
    <t>Структура собівартості планового тарифу для споживачів, які не є суб’єктами</t>
  </si>
  <si>
    <t>гідрогеологічний супровід, тех.обслугов.</t>
  </si>
  <si>
    <t>водопостачання за 1 м.куб. ;</t>
  </si>
  <si>
    <t>водовідведенняя за 1 м.куб. ;</t>
  </si>
  <si>
    <t>КП "Корюківкаводоканал" є надавачем вище згаданих послуг в м.Корюківка .</t>
  </si>
  <si>
    <t xml:space="preserve">Відповідно до встановлених рішенням виконавчого комітету Корюківської міської ради </t>
  </si>
  <si>
    <t xml:space="preserve">                                                          Адміністрація КП "Корюківкаводоканал"</t>
  </si>
  <si>
    <t>мінімуму для працездатних осіб на рівні 3 028,00 грн. , встановлений з 01 січня 2024 року.</t>
  </si>
  <si>
    <t>№ 537   від 28 грудня 2023 року з 01 січня 2024 року тарифи:</t>
  </si>
  <si>
    <t>господарювання у сфері централізованого водовідведення на 2025 рік</t>
  </si>
  <si>
    <t>амортизаційні відрахування</t>
  </si>
  <si>
    <t>технічне обслуговування</t>
  </si>
  <si>
    <t>Інформація розміщена на сайтах:  http://kor-voda.its.org/ua</t>
  </si>
  <si>
    <t xml:space="preserve">                                                                http://koryukivka-rada.gov.ua </t>
  </si>
  <si>
    <t>Шановні споживачі, всі питання , зауваження та пропозиції, що до зміни тарифів прий-</t>
  </si>
  <si>
    <r>
      <rPr>
        <sz val="12"/>
        <color theme="1"/>
        <rFont val="Times New Roman"/>
        <family val="1"/>
        <charset val="204"/>
      </rPr>
      <t xml:space="preserve"> м.Корюківка, пров.Вокзальний,9  </t>
    </r>
    <r>
      <rPr>
        <b/>
        <sz val="12"/>
        <color theme="1"/>
        <rFont val="Times New Roman"/>
        <family val="1"/>
        <charset val="204"/>
      </rPr>
      <t xml:space="preserve"> </t>
    </r>
  </si>
  <si>
    <t>Комунальне підприємство  «Корюківкаводоканал» Корюківської міської ради</t>
  </si>
  <si>
    <t>Довідки за телефонами:  2- 12- 96 та 2-14-03</t>
  </si>
  <si>
    <t>Корюківський район,  м.Корюківка вул..Бульварна,6    Корюківська міська рада.</t>
  </si>
  <si>
    <t xml:space="preserve">         Орган уповноважений на встановлення тарифів: 15300 , Чернігівська обл., </t>
  </si>
  <si>
    <t>водопостачання за 1 м.куб. - 48 грн.80 коп. з урахуванням ПДВ;</t>
  </si>
  <si>
    <t>водовідведення  за 1 м.куб. 67 грн.36 коп. з урахуванням ПДВ.</t>
  </si>
  <si>
    <t xml:space="preserve">господарювання у сфері централізованого водопостачання на 2025 рік </t>
  </si>
  <si>
    <t>для потреб населення</t>
  </si>
  <si>
    <t>Діючий тариф на 2025 рік</t>
  </si>
  <si>
    <t>Структура собівартості  діючого тарифу для споживачів, які не є суб’єктами</t>
  </si>
  <si>
    <t xml:space="preserve">господарювання у сфері централізованого водопостачання на 2025 рік для потреб: </t>
  </si>
  <si>
    <t>населення (нежитлові приміщення) бюджетних організацій і установ, інших споживачів</t>
  </si>
  <si>
    <t>господарювання у сфері централізованого водопостачання на 2026 рік</t>
  </si>
  <si>
    <t>Розрахунковий тариф на 2026 рік</t>
  </si>
  <si>
    <t>оплата праці на обслуговування</t>
  </si>
  <si>
    <t>виробничого процесу</t>
  </si>
  <si>
    <t>Оплата праці апарату упраління під-ством</t>
  </si>
  <si>
    <t>господарювання у сфері централізованого водовідведення  на 2026 рік</t>
  </si>
  <si>
    <t>Розрахунковий тариф  на 2026 рік</t>
  </si>
  <si>
    <t>Структури діючих тарифів :</t>
  </si>
  <si>
    <t xml:space="preserve">оплата праці на обслуговування </t>
  </si>
  <si>
    <t xml:space="preserve"> виробничого процесу</t>
  </si>
  <si>
    <t>Структури планових  тарифів на 2026 рік :</t>
  </si>
  <si>
    <t>населення: житлові приміщення - 42,80 грн. , з урахуванням ПДВ;</t>
  </si>
  <si>
    <t xml:space="preserve">                    нежитлові приміщення - 49,07 грн., з урахуванням ПДВ;</t>
  </si>
  <si>
    <t>бюджетні організації та установи - 49,07 грн.., з урахуванням ПДВ;</t>
  </si>
  <si>
    <t>інші споживачі  - 49,07 грн., з урахуванням ПДВ.</t>
  </si>
  <si>
    <t>населення: житлові приміщення - 54,41 грн. , з урахуванням ПДВ;</t>
  </si>
  <si>
    <t xml:space="preserve">                    нежитлові приміщення - 60,30 грн., з урахуванням ПДВ;</t>
  </si>
  <si>
    <t>бюджетні організації та установи - 60,30 грн., з урахуванням ПДВ;</t>
  </si>
  <si>
    <t>інші споживачі  - 60,30 грн., з урахуванням ПДВ.</t>
  </si>
  <si>
    <t xml:space="preserve">     Розрахунок заробітної плати на 2026 рік проводився відповідно до прожиткового </t>
  </si>
  <si>
    <t xml:space="preserve">новиробничі витрати розподілені пропорційно плановим обсягам реалізації послуг </t>
  </si>
  <si>
    <t>на 2026 рік (м.куб.).</t>
  </si>
  <si>
    <t xml:space="preserve">ністративні витрати розподілені пропорційно плановим обсягам реалізації послуг </t>
  </si>
  <si>
    <t xml:space="preserve">централізованого водопостачання та централізованого водовідведення на 2026 рік </t>
  </si>
  <si>
    <t xml:space="preserve">                                      Розрахункові тарифи на 2026 рік становлять:</t>
  </si>
  <si>
    <r>
      <t xml:space="preserve">   централізоване водопостачання - </t>
    </r>
    <r>
      <rPr>
        <b/>
        <sz val="12"/>
        <color theme="1"/>
        <rFont val="Times New Roman"/>
        <family val="1"/>
        <charset val="204"/>
      </rPr>
      <t>40,67 грн.без ПДВ,   48,80 грн. з ПДВ за 1 м.куб.</t>
    </r>
  </si>
  <si>
    <r>
      <t xml:space="preserve">   централізоване водовідведення - </t>
    </r>
    <r>
      <rPr>
        <b/>
        <sz val="12"/>
        <color theme="1"/>
        <rFont val="Times New Roman"/>
        <family val="1"/>
        <charset val="204"/>
      </rPr>
      <t>56,13 грн.без ПДВ,   67,36 грн. з ПДВ за 1 м.куб.</t>
    </r>
  </si>
  <si>
    <r>
      <t>Діючий тариф,</t>
    </r>
    <r>
      <rPr>
        <b/>
        <i/>
        <sz val="12"/>
        <color theme="1"/>
        <rFont val="Times New Roman"/>
        <family val="1"/>
        <charset val="204"/>
      </rPr>
      <t xml:space="preserve">бюджетні організації </t>
    </r>
  </si>
  <si>
    <t>Зменшення тарифу, %</t>
  </si>
  <si>
    <r>
      <t xml:space="preserve">Діючий тариф, </t>
    </r>
    <r>
      <rPr>
        <b/>
        <i/>
        <sz val="12"/>
        <color theme="1"/>
        <rFont val="Times New Roman"/>
        <family val="1"/>
        <charset val="204"/>
      </rPr>
      <t xml:space="preserve">інші споживачі </t>
    </r>
  </si>
  <si>
    <r>
      <t xml:space="preserve">Діючий тариф, </t>
    </r>
    <r>
      <rPr>
        <b/>
        <i/>
        <sz val="12"/>
        <color theme="1"/>
        <rFont val="Times New Roman"/>
        <family val="1"/>
        <charset val="204"/>
      </rPr>
      <t>населення (житлові приміщ-ня)</t>
    </r>
  </si>
  <si>
    <t>грн. за 1м.куб. в т.ч.ПДВ</t>
  </si>
  <si>
    <r>
      <t xml:space="preserve">Діючий тариф, </t>
    </r>
    <r>
      <rPr>
        <b/>
        <i/>
        <sz val="12"/>
        <color theme="1"/>
        <rFont val="Times New Roman"/>
        <family val="1"/>
        <charset val="204"/>
      </rPr>
      <t>населення (нежитлові приміщ-ня)</t>
    </r>
  </si>
  <si>
    <t>січень-червень 2025 року.</t>
  </si>
  <si>
    <t>Піднято води для реалізації  185,45 тис. м. куб.</t>
  </si>
  <si>
    <t>Реалізовано споживачам 135,00 тис.м.куб.</t>
  </si>
  <si>
    <t>Втрати води в мережах складають 45,6 тис.м.куб., або 24,6 % до піднятого об’єму води.</t>
  </si>
  <si>
    <t>Реалізація населенню води за цей період склала 106,5 тис.м.куб. , або 57,4 % від загаль-</t>
  </si>
  <si>
    <t xml:space="preserve">   Доходи від реалізації водопостачання за перше півріччя  2025 року складають </t>
  </si>
  <si>
    <t>4 964,74 тис.грн.</t>
  </si>
  <si>
    <t xml:space="preserve">    Собівартість від реалазації  водопостачання кладає  5 406,63 тис.грн.</t>
  </si>
  <si>
    <t xml:space="preserve">     Відсоток відшкодування середньозваженого тарифу за перше півріччя  2025 року </t>
  </si>
  <si>
    <t>становить 91,8 %.</t>
  </si>
  <si>
    <t xml:space="preserve">  За перше півріччя  2025 року обсяг реалізації послуг з централізованого водовідведення</t>
  </si>
  <si>
    <t>48,0 тис.м.куб.( в т.ч. 35,0 тис.м.куб. населення).</t>
  </si>
  <si>
    <t xml:space="preserve">   Доходи від реалізації водовідведення за перше півріччя  2025 року складають </t>
  </si>
  <si>
    <t>2 241,00 тис.грн.</t>
  </si>
  <si>
    <t xml:space="preserve">    Собівартість від реалазації  стоків  складає 3 176,42 тис.грн.</t>
  </si>
  <si>
    <t xml:space="preserve">     Відсоток відшкодування середньозваженого тарифу за січень- червень 2025 року </t>
  </si>
  <si>
    <t>становить 70,6 %.</t>
  </si>
  <si>
    <t xml:space="preserve">   За шість місяців  2025 року підприємство отримало збитку:</t>
  </si>
  <si>
    <t>Водопостачання: -441,9 тис.грн.;</t>
  </si>
  <si>
    <t>Водовідведення: - 935,4 тис.грн.;</t>
  </si>
  <si>
    <r>
      <t xml:space="preserve">маються до </t>
    </r>
    <r>
      <rPr>
        <sz val="12"/>
        <rFont val="Times New Roman"/>
        <family val="1"/>
        <charset val="204"/>
      </rPr>
      <t>28.08.2025</t>
    </r>
    <r>
      <rPr>
        <sz val="12"/>
        <color theme="1"/>
        <rFont val="Times New Roman"/>
        <family val="1"/>
        <charset val="204"/>
      </rPr>
      <t xml:space="preserve"> року  за адресою: 15300, Чернігівська обл. Корюківський район,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</si>
</sst>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Fill="1"/>
    <xf numFmtId="0" fontId="1" fillId="2" borderId="0" xfId="0" applyFont="1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1" applyFont="1" applyAlignment="1">
      <alignment vertical="center"/>
    </xf>
    <xf numFmtId="0" fontId="1" fillId="0" borderId="0" xfId="0" applyFont="1" applyFill="1"/>
    <xf numFmtId="0" fontId="6" fillId="0" borderId="0" xfId="0" applyFont="1"/>
    <xf numFmtId="0" fontId="7" fillId="0" borderId="1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6" xfId="0" applyFont="1" applyBorder="1"/>
    <xf numFmtId="0" fontId="6" fillId="0" borderId="5" xfId="0" applyFont="1" applyBorder="1"/>
    <xf numFmtId="4" fontId="6" fillId="0" borderId="6" xfId="0" applyNumberFormat="1" applyFont="1" applyBorder="1"/>
    <xf numFmtId="2" fontId="6" fillId="0" borderId="5" xfId="0" applyNumberFormat="1" applyFont="1" applyBorder="1"/>
    <xf numFmtId="2" fontId="6" fillId="0" borderId="7" xfId="0" applyNumberFormat="1" applyFont="1" applyBorder="1"/>
    <xf numFmtId="0" fontId="8" fillId="0" borderId="7" xfId="0" applyFont="1" applyBorder="1"/>
    <xf numFmtId="4" fontId="8" fillId="0" borderId="7" xfId="0" applyNumberFormat="1" applyFont="1" applyFill="1" applyBorder="1"/>
    <xf numFmtId="2" fontId="8" fillId="0" borderId="7" xfId="0" applyNumberFormat="1" applyFont="1" applyFill="1" applyBorder="1"/>
    <xf numFmtId="164" fontId="8" fillId="0" borderId="7" xfId="0" applyNumberFormat="1" applyFont="1" applyFill="1" applyBorder="1"/>
    <xf numFmtId="0" fontId="9" fillId="0" borderId="7" xfId="0" applyFont="1" applyBorder="1"/>
    <xf numFmtId="4" fontId="9" fillId="0" borderId="7" xfId="0" applyNumberFormat="1" applyFont="1" applyFill="1" applyBorder="1"/>
    <xf numFmtId="2" fontId="9" fillId="0" borderId="7" xfId="0" applyNumberFormat="1" applyFont="1" applyFill="1" applyBorder="1"/>
    <xf numFmtId="164" fontId="9" fillId="0" borderId="1" xfId="0" applyNumberFormat="1" applyFont="1" applyFill="1" applyBorder="1"/>
    <xf numFmtId="0" fontId="9" fillId="0" borderId="1" xfId="0" applyFont="1" applyBorder="1"/>
    <xf numFmtId="0" fontId="9" fillId="0" borderId="2" xfId="0" applyFont="1" applyBorder="1"/>
    <xf numFmtId="4" fontId="9" fillId="0" borderId="1" xfId="0" applyNumberFormat="1" applyFont="1" applyFill="1" applyBorder="1"/>
    <xf numFmtId="2" fontId="9" fillId="0" borderId="1" xfId="0" applyNumberFormat="1" applyFont="1" applyFill="1" applyBorder="1"/>
    <xf numFmtId="0" fontId="9" fillId="0" borderId="5" xfId="0" applyFont="1" applyBorder="1"/>
    <xf numFmtId="0" fontId="9" fillId="0" borderId="8" xfId="0" applyFont="1" applyBorder="1"/>
    <xf numFmtId="0" fontId="9" fillId="0" borderId="5" xfId="0" applyFont="1" applyFill="1" applyBorder="1"/>
    <xf numFmtId="2" fontId="9" fillId="0" borderId="5" xfId="0" applyNumberFormat="1" applyFont="1" applyFill="1" applyBorder="1"/>
    <xf numFmtId="164" fontId="9" fillId="0" borderId="5" xfId="0" applyNumberFormat="1" applyFont="1" applyFill="1" applyBorder="1"/>
    <xf numFmtId="0" fontId="8" fillId="0" borderId="5" xfId="0" applyFont="1" applyBorder="1"/>
    <xf numFmtId="4" fontId="8" fillId="0" borderId="5" xfId="0" applyNumberFormat="1" applyFont="1" applyFill="1" applyBorder="1"/>
    <xf numFmtId="2" fontId="8" fillId="0" borderId="5" xfId="0" applyNumberFormat="1" applyFont="1" applyFill="1" applyBorder="1"/>
    <xf numFmtId="164" fontId="9" fillId="0" borderId="7" xfId="0" applyNumberFormat="1" applyFont="1" applyFill="1" applyBorder="1"/>
    <xf numFmtId="0" fontId="9" fillId="0" borderId="4" xfId="0" applyFont="1" applyBorder="1"/>
    <xf numFmtId="0" fontId="9" fillId="0" borderId="0" xfId="0" applyFont="1" applyBorder="1"/>
    <xf numFmtId="0" fontId="9" fillId="0" borderId="4" xfId="0" applyFont="1" applyFill="1" applyBorder="1"/>
    <xf numFmtId="2" fontId="9" fillId="0" borderId="4" xfId="0" applyNumberFormat="1" applyFont="1" applyFill="1" applyBorder="1"/>
    <xf numFmtId="164" fontId="9" fillId="0" borderId="4" xfId="0" applyNumberFormat="1" applyFont="1" applyFill="1" applyBorder="1"/>
    <xf numFmtId="4" fontId="9" fillId="0" borderId="5" xfId="0" applyNumberFormat="1" applyFont="1" applyFill="1" applyBorder="1"/>
    <xf numFmtId="0" fontId="9" fillId="0" borderId="1" xfId="0" applyFont="1" applyFill="1" applyBorder="1"/>
    <xf numFmtId="0" fontId="0" fillId="0" borderId="4" xfId="0" applyBorder="1"/>
    <xf numFmtId="0" fontId="0" fillId="0" borderId="5" xfId="0" applyBorder="1"/>
    <xf numFmtId="0" fontId="9" fillId="0" borderId="7" xfId="0" applyFont="1" applyFill="1" applyBorder="1"/>
    <xf numFmtId="0" fontId="8" fillId="0" borderId="7" xfId="0" applyFont="1" applyFill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4" fontId="9" fillId="0" borderId="4" xfId="0" applyNumberFormat="1" applyFont="1" applyFill="1" applyBorder="1"/>
    <xf numFmtId="0" fontId="8" fillId="0" borderId="1" xfId="0" applyFont="1" applyFill="1" applyBorder="1"/>
    <xf numFmtId="0" fontId="8" fillId="0" borderId="1" xfId="0" applyFont="1" applyBorder="1"/>
    <xf numFmtId="2" fontId="8" fillId="0" borderId="1" xfId="0" applyNumberFormat="1" applyFont="1" applyFill="1" applyBorder="1"/>
    <xf numFmtId="164" fontId="8" fillId="0" borderId="1" xfId="0" applyNumberFormat="1" applyFont="1" applyFill="1" applyBorder="1"/>
    <xf numFmtId="4" fontId="8" fillId="0" borderId="1" xfId="0" applyNumberFormat="1" applyFont="1" applyFill="1" applyBorder="1"/>
    <xf numFmtId="3" fontId="8" fillId="0" borderId="7" xfId="0" applyNumberFormat="1" applyFont="1" applyFill="1" applyBorder="1"/>
    <xf numFmtId="0" fontId="8" fillId="0" borderId="0" xfId="0" applyFont="1" applyBorder="1"/>
    <xf numFmtId="3" fontId="8" fillId="0" borderId="0" xfId="0" applyNumberFormat="1" applyFont="1" applyFill="1" applyBorder="1"/>
    <xf numFmtId="2" fontId="8" fillId="0" borderId="0" xfId="0" applyNumberFormat="1" applyFont="1" applyFill="1" applyBorder="1"/>
    <xf numFmtId="0" fontId="6" fillId="0" borderId="1" xfId="0" applyFont="1" applyBorder="1"/>
    <xf numFmtId="0" fontId="6" fillId="0" borderId="4" xfId="0" applyFont="1" applyBorder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4" fontId="6" fillId="0" borderId="6" xfId="0" applyNumberFormat="1" applyFont="1" applyFill="1" applyBorder="1"/>
    <xf numFmtId="2" fontId="6" fillId="0" borderId="5" xfId="0" applyNumberFormat="1" applyFont="1" applyFill="1" applyBorder="1"/>
    <xf numFmtId="164" fontId="6" fillId="0" borderId="5" xfId="0" applyNumberFormat="1" applyFont="1" applyFill="1" applyBorder="1"/>
    <xf numFmtId="4" fontId="10" fillId="0" borderId="1" xfId="0" applyNumberFormat="1" applyFont="1" applyFill="1" applyBorder="1"/>
    <xf numFmtId="164" fontId="8" fillId="0" borderId="5" xfId="0" applyNumberFormat="1" applyFont="1" applyFill="1" applyBorder="1"/>
    <xf numFmtId="164" fontId="8" fillId="0" borderId="0" xfId="0" applyNumberFormat="1" applyFont="1" applyFill="1" applyBorder="1"/>
    <xf numFmtId="0" fontId="1" fillId="0" borderId="0" xfId="0" applyFont="1" applyBorder="1" applyAlignment="1"/>
    <xf numFmtId="0" fontId="0" fillId="0" borderId="0" xfId="0" applyBorder="1" applyAlignment="1"/>
    <xf numFmtId="2" fontId="1" fillId="0" borderId="14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0" fontId="1" fillId="0" borderId="14" xfId="0" applyNumberFormat="1" applyFont="1" applyBorder="1" applyAlignment="1">
      <alignment horizontal="center"/>
    </xf>
    <xf numFmtId="0" fontId="0" fillId="0" borderId="0" xfId="0" applyFill="1"/>
    <xf numFmtId="0" fontId="1" fillId="0" borderId="13" xfId="0" applyFont="1" applyBorder="1" applyAlignment="1"/>
    <xf numFmtId="0" fontId="0" fillId="0" borderId="14" xfId="0" applyBorder="1" applyAlignment="1"/>
    <xf numFmtId="10" fontId="1" fillId="0" borderId="13" xfId="0" applyNumberFormat="1" applyFont="1" applyBorder="1" applyAlignment="1">
      <alignment horizontal="center"/>
    </xf>
    <xf numFmtId="10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4" xfId="0" applyFont="1" applyBorder="1" applyAlignment="1"/>
    <xf numFmtId="0" fontId="1" fillId="0" borderId="9" xfId="0" applyFont="1" applyBorder="1" applyAlignment="1"/>
    <xf numFmtId="0" fontId="0" fillId="0" borderId="2" xfId="0" applyBorder="1" applyAlignment="1"/>
    <xf numFmtId="0" fontId="0" fillId="0" borderId="12" xfId="0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2" xfId="0" applyFont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oryukivka-rada.gov.ua/" TargetMode="External"/><Relationship Id="rId1" Type="http://schemas.openxmlformats.org/officeDocument/2006/relationships/hyperlink" Target="http://kor-voda.its.org/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3:Z708"/>
  <sheetViews>
    <sheetView tabSelected="1" topLeftCell="A466" workbookViewId="0">
      <selection activeCell="G11" sqref="G11"/>
    </sheetView>
  </sheetViews>
  <sheetFormatPr defaultRowHeight="15" x14ac:dyDescent="0.25"/>
  <cols>
    <col min="1" max="1" width="5.5703125" customWidth="1"/>
    <col min="2" max="2" width="37.42578125" customWidth="1"/>
    <col min="3" max="3" width="6.42578125" customWidth="1"/>
    <col min="4" max="4" width="15" customWidth="1"/>
    <col min="6" max="6" width="13.28515625" customWidth="1"/>
    <col min="13" max="13" width="11.85546875" customWidth="1"/>
  </cols>
  <sheetData>
    <row r="3" spans="1:26" ht="15.75" x14ac:dyDescent="0.25">
      <c r="A3" s="4"/>
      <c r="B3" s="5" t="s">
        <v>46</v>
      </c>
      <c r="C3" s="5"/>
      <c r="D3" s="5"/>
      <c r="E3" s="5"/>
      <c r="F3" s="5"/>
      <c r="G3" s="5"/>
    </row>
    <row r="4" spans="1:26" ht="15.75" x14ac:dyDescent="0.25">
      <c r="A4" s="1"/>
      <c r="B4" s="2"/>
      <c r="C4" s="2"/>
      <c r="D4" s="2"/>
      <c r="E4" s="2"/>
      <c r="F4" s="2"/>
      <c r="G4" s="2"/>
    </row>
    <row r="5" spans="1:26" ht="15.75" x14ac:dyDescent="0.25">
      <c r="A5" s="1"/>
      <c r="B5" s="1" t="s">
        <v>47</v>
      </c>
      <c r="C5" s="1"/>
      <c r="D5" s="1"/>
      <c r="E5" s="1"/>
      <c r="F5" s="1"/>
      <c r="G5" s="1"/>
    </row>
    <row r="6" spans="1:26" ht="15.75" x14ac:dyDescent="0.25">
      <c r="A6" s="1" t="s">
        <v>48</v>
      </c>
      <c r="B6" s="2"/>
      <c r="C6" s="2"/>
      <c r="D6" s="2"/>
      <c r="E6" s="2"/>
      <c r="F6" s="2"/>
      <c r="G6" s="2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spans="1:26" ht="15.75" x14ac:dyDescent="0.25">
      <c r="A7" s="1"/>
      <c r="B7" s="2"/>
      <c r="C7" s="2"/>
      <c r="D7" s="2"/>
      <c r="E7" s="2"/>
      <c r="F7" s="2"/>
      <c r="G7" s="2"/>
    </row>
    <row r="8" spans="1:26" ht="15.75" x14ac:dyDescent="0.25">
      <c r="A8" s="1"/>
      <c r="B8" s="1" t="s">
        <v>50</v>
      </c>
      <c r="C8" s="1"/>
      <c r="D8" s="1"/>
      <c r="E8" s="1"/>
      <c r="F8" s="1"/>
      <c r="G8" s="1"/>
    </row>
    <row r="9" spans="1:26" ht="15.75" x14ac:dyDescent="0.25">
      <c r="A9" s="1"/>
      <c r="B9" s="2" t="s">
        <v>111</v>
      </c>
      <c r="C9" s="2"/>
      <c r="D9" s="2"/>
      <c r="E9" s="2"/>
      <c r="F9" s="2"/>
      <c r="G9" s="2"/>
    </row>
    <row r="10" spans="1:26" ht="15.75" x14ac:dyDescent="0.25">
      <c r="A10" s="1"/>
      <c r="B10" s="2"/>
      <c r="C10" s="2"/>
      <c r="D10" s="2"/>
      <c r="E10" s="2"/>
      <c r="F10" s="2"/>
      <c r="G10" s="2"/>
    </row>
    <row r="11" spans="1:26" ht="15.75" x14ac:dyDescent="0.25">
      <c r="A11" s="1"/>
      <c r="B11" s="12" t="s">
        <v>49</v>
      </c>
      <c r="C11" s="12"/>
      <c r="D11" s="12"/>
      <c r="E11" s="12"/>
      <c r="F11" s="12"/>
      <c r="G11" s="1"/>
    </row>
    <row r="12" spans="1:26" ht="15.75" x14ac:dyDescent="0.25">
      <c r="A12" s="1"/>
      <c r="B12" s="6" t="s">
        <v>112</v>
      </c>
      <c r="C12" s="6"/>
      <c r="D12" s="6"/>
      <c r="E12" s="6"/>
      <c r="F12" s="6"/>
      <c r="G12" s="2"/>
    </row>
    <row r="13" spans="1:26" ht="15.75" x14ac:dyDescent="0.25">
      <c r="A13" s="1"/>
      <c r="B13" s="6"/>
      <c r="C13" s="6"/>
      <c r="D13" s="6"/>
      <c r="E13" s="6"/>
      <c r="F13" s="6"/>
      <c r="G13" s="2"/>
    </row>
    <row r="14" spans="1:26" ht="15.75" x14ac:dyDescent="0.25">
      <c r="A14" s="1"/>
      <c r="B14" s="6"/>
      <c r="C14" s="6"/>
      <c r="D14" s="6"/>
      <c r="E14" s="6"/>
      <c r="F14" s="6"/>
      <c r="G14" s="2"/>
    </row>
    <row r="15" spans="1:26" ht="15.75" x14ac:dyDescent="0.25">
      <c r="A15" s="1"/>
      <c r="B15" s="6" t="s">
        <v>126</v>
      </c>
      <c r="C15" s="6"/>
      <c r="D15" s="6"/>
      <c r="E15" s="6"/>
      <c r="F15" s="6"/>
      <c r="G15" s="2"/>
    </row>
    <row r="16" spans="1:26" ht="15.75" x14ac:dyDescent="0.25">
      <c r="A16" s="1"/>
      <c r="B16" s="6"/>
      <c r="C16" s="6"/>
      <c r="D16" s="6"/>
      <c r="E16" s="6"/>
      <c r="F16" s="6"/>
      <c r="G16" s="2"/>
    </row>
    <row r="17" spans="1:7" ht="15.75" x14ac:dyDescent="0.25">
      <c r="A17" s="1"/>
      <c r="B17" s="6"/>
      <c r="C17" s="6"/>
      <c r="D17" s="6"/>
      <c r="E17" s="6"/>
      <c r="F17" s="6"/>
      <c r="G17" s="2"/>
    </row>
    <row r="18" spans="1:7" ht="15.75" x14ac:dyDescent="0.25">
      <c r="B18" s="13" t="s">
        <v>0</v>
      </c>
      <c r="C18" s="13"/>
      <c r="D18" s="13"/>
      <c r="E18" s="13"/>
      <c r="F18" s="13"/>
      <c r="G18" s="6"/>
    </row>
    <row r="19" spans="1:7" ht="15.75" x14ac:dyDescent="0.25">
      <c r="B19" s="13" t="s">
        <v>113</v>
      </c>
      <c r="C19" s="13"/>
      <c r="D19" s="13"/>
      <c r="E19" s="13"/>
      <c r="F19" s="13"/>
      <c r="G19" s="6"/>
    </row>
    <row r="20" spans="1:7" ht="15.75" x14ac:dyDescent="0.25">
      <c r="B20" s="13" t="s">
        <v>114</v>
      </c>
      <c r="C20" s="13"/>
      <c r="D20" s="13"/>
      <c r="E20" s="13"/>
      <c r="F20" s="13"/>
      <c r="G20" s="6"/>
    </row>
    <row r="21" spans="1:7" ht="15.75" x14ac:dyDescent="0.25">
      <c r="A21" s="14" t="s">
        <v>1</v>
      </c>
      <c r="B21" s="14" t="s">
        <v>2</v>
      </c>
      <c r="C21" s="14" t="s">
        <v>3</v>
      </c>
      <c r="D21" s="97" t="s">
        <v>115</v>
      </c>
      <c r="E21" s="97"/>
      <c r="F21" s="98"/>
      <c r="G21" s="6"/>
    </row>
    <row r="22" spans="1:7" ht="15.75" x14ac:dyDescent="0.25">
      <c r="A22" s="15" t="s">
        <v>4</v>
      </c>
      <c r="B22" s="15"/>
      <c r="C22" s="15" t="s">
        <v>5</v>
      </c>
      <c r="D22" s="14" t="s">
        <v>6</v>
      </c>
      <c r="E22" s="14" t="s">
        <v>7</v>
      </c>
      <c r="F22" s="16" t="s">
        <v>8</v>
      </c>
      <c r="G22" s="6"/>
    </row>
    <row r="23" spans="1:7" ht="15.75" x14ac:dyDescent="0.25">
      <c r="A23" s="17"/>
      <c r="B23" s="17"/>
      <c r="C23" s="17"/>
      <c r="D23" s="17"/>
      <c r="E23" s="17" t="s">
        <v>9</v>
      </c>
      <c r="F23" s="18" t="s">
        <v>10</v>
      </c>
      <c r="G23" s="6"/>
    </row>
    <row r="24" spans="1:7" ht="15.75" x14ac:dyDescent="0.25">
      <c r="A24" s="19">
        <v>1</v>
      </c>
      <c r="B24" s="19" t="s">
        <v>11</v>
      </c>
      <c r="C24" s="19" t="s">
        <v>12</v>
      </c>
      <c r="D24" s="20">
        <f>D25+D29+D33+D39+D47</f>
        <v>10182292.01</v>
      </c>
      <c r="E24" s="21">
        <f>D24/D67</f>
        <v>35.670767799840256</v>
      </c>
      <c r="F24" s="22"/>
      <c r="G24" s="6"/>
    </row>
    <row r="25" spans="1:7" ht="15.75" x14ac:dyDescent="0.25">
      <c r="A25" s="23">
        <v>2</v>
      </c>
      <c r="B25" s="23" t="s">
        <v>13</v>
      </c>
      <c r="C25" s="23" t="s">
        <v>14</v>
      </c>
      <c r="D25" s="24">
        <f>D26+D27</f>
        <v>2515788.27</v>
      </c>
      <c r="E25" s="25">
        <f>D25/D67</f>
        <v>8.8133495999327387</v>
      </c>
      <c r="F25" s="26">
        <f>E25*100/E65</f>
        <v>20.589570824928639</v>
      </c>
      <c r="G25" s="6"/>
    </row>
    <row r="26" spans="1:7" ht="15.75" x14ac:dyDescent="0.25">
      <c r="A26" s="27">
        <v>3</v>
      </c>
      <c r="B26" s="27" t="s">
        <v>15</v>
      </c>
      <c r="C26" s="27" t="s">
        <v>14</v>
      </c>
      <c r="D26" s="28">
        <v>2509762.27</v>
      </c>
      <c r="E26" s="29">
        <f>D26/D67</f>
        <v>8.7922392206045146</v>
      </c>
      <c r="F26" s="30">
        <f>F25</f>
        <v>20.589570824928639</v>
      </c>
      <c r="G26" s="6"/>
    </row>
    <row r="27" spans="1:7" ht="15.75" x14ac:dyDescent="0.25">
      <c r="A27" s="31">
        <v>4</v>
      </c>
      <c r="B27" s="32" t="s">
        <v>16</v>
      </c>
      <c r="C27" s="31" t="s">
        <v>14</v>
      </c>
      <c r="D27" s="33">
        <v>6026</v>
      </c>
      <c r="E27" s="34">
        <f>D27/D67</f>
        <v>2.1110379328223308E-2</v>
      </c>
      <c r="F27" s="30"/>
      <c r="G27" s="6"/>
    </row>
    <row r="28" spans="1:7" ht="15.75" x14ac:dyDescent="0.25">
      <c r="A28" s="35"/>
      <c r="B28" s="36" t="s">
        <v>17</v>
      </c>
      <c r="C28" s="35" t="s">
        <v>14</v>
      </c>
      <c r="D28" s="37"/>
      <c r="E28" s="38"/>
      <c r="F28" s="39"/>
      <c r="G28" s="6"/>
    </row>
    <row r="29" spans="1:7" ht="15.75" x14ac:dyDescent="0.25">
      <c r="A29" s="40">
        <v>5</v>
      </c>
      <c r="B29" s="40" t="s">
        <v>18</v>
      </c>
      <c r="C29" s="40" t="s">
        <v>14</v>
      </c>
      <c r="D29" s="41">
        <f>D30+D31</f>
        <v>2009209.02</v>
      </c>
      <c r="E29" s="42">
        <f>D29/D67</f>
        <v>7.0386930902568556</v>
      </c>
      <c r="F29" s="26">
        <f>E29*100/E65</f>
        <v>16.443653829173574</v>
      </c>
      <c r="G29" s="6"/>
    </row>
    <row r="30" spans="1:7" ht="15.75" x14ac:dyDescent="0.25">
      <c r="A30" s="27">
        <v>6</v>
      </c>
      <c r="B30" s="27" t="s">
        <v>19</v>
      </c>
      <c r="C30" s="27" t="s">
        <v>14</v>
      </c>
      <c r="D30" s="28">
        <v>1402302.74</v>
      </c>
      <c r="E30" s="29">
        <f>D30/D67</f>
        <v>4.9125693286436949</v>
      </c>
      <c r="F30" s="43">
        <f>E30*100/E65</f>
        <v>11.476646078495904</v>
      </c>
      <c r="G30" s="6"/>
    </row>
    <row r="31" spans="1:7" ht="15.75" x14ac:dyDescent="0.25">
      <c r="A31" s="31">
        <v>7</v>
      </c>
      <c r="B31" s="32" t="s">
        <v>20</v>
      </c>
      <c r="C31" s="31" t="s">
        <v>14</v>
      </c>
      <c r="D31" s="33">
        <v>606906.28</v>
      </c>
      <c r="E31" s="34">
        <f>D31/D67</f>
        <v>2.1261237616131612</v>
      </c>
      <c r="F31" s="30">
        <v>4.9000000000000004</v>
      </c>
      <c r="G31" s="6"/>
    </row>
    <row r="32" spans="1:7" ht="15.75" x14ac:dyDescent="0.25">
      <c r="A32" s="35"/>
      <c r="B32" s="36" t="s">
        <v>21</v>
      </c>
      <c r="C32" s="35"/>
      <c r="D32" s="37"/>
      <c r="E32" s="38"/>
      <c r="F32" s="39"/>
      <c r="G32" s="6"/>
    </row>
    <row r="33" spans="1:7" ht="15.75" x14ac:dyDescent="0.25">
      <c r="A33" s="23">
        <v>8</v>
      </c>
      <c r="B33" s="23" t="s">
        <v>22</v>
      </c>
      <c r="C33" s="23" t="s">
        <v>14</v>
      </c>
      <c r="D33" s="24">
        <f>D34+D37+D38</f>
        <v>616771.18999999994</v>
      </c>
      <c r="E33" s="25">
        <f>D33/D67</f>
        <v>2.1606826716926135</v>
      </c>
      <c r="F33" s="26">
        <f>E33*100/E65</f>
        <v>5.047743584272502</v>
      </c>
      <c r="G33" s="6"/>
    </row>
    <row r="34" spans="1:7" ht="15.75" x14ac:dyDescent="0.25">
      <c r="A34" s="31">
        <v>9</v>
      </c>
      <c r="B34" s="32" t="s">
        <v>23</v>
      </c>
      <c r="C34" s="31" t="s">
        <v>14</v>
      </c>
      <c r="D34" s="33">
        <v>308506.59999999998</v>
      </c>
      <c r="E34" s="34">
        <f>D34/D67</f>
        <v>1.0807652424926082</v>
      </c>
      <c r="F34" s="30">
        <f>E34*100/E65</f>
        <v>2.5248621143534984</v>
      </c>
      <c r="G34" s="6"/>
    </row>
    <row r="35" spans="1:7" ht="15.75" x14ac:dyDescent="0.25">
      <c r="A35" s="44"/>
      <c r="B35" s="45" t="s">
        <v>24</v>
      </c>
      <c r="C35" s="44"/>
      <c r="D35" s="46"/>
      <c r="E35" s="47"/>
      <c r="F35" s="48"/>
      <c r="G35" s="6"/>
    </row>
    <row r="36" spans="1:7" ht="15.75" x14ac:dyDescent="0.25">
      <c r="A36" s="35"/>
      <c r="B36" s="36" t="s">
        <v>25</v>
      </c>
      <c r="C36" s="35"/>
      <c r="D36" s="37"/>
      <c r="E36" s="38"/>
      <c r="F36" s="39"/>
      <c r="G36" s="6"/>
    </row>
    <row r="37" spans="1:7" ht="15.75" x14ac:dyDescent="0.25">
      <c r="A37" s="35">
        <v>10</v>
      </c>
      <c r="B37" s="36" t="s">
        <v>101</v>
      </c>
      <c r="C37" s="35" t="s">
        <v>14</v>
      </c>
      <c r="D37" s="49">
        <v>252647.84</v>
      </c>
      <c r="E37" s="38">
        <f>D37/D67</f>
        <v>0.8850799433880302</v>
      </c>
      <c r="F37" s="39">
        <f>E37*100/E65</f>
        <v>2.0677060376965821</v>
      </c>
      <c r="G37" s="6"/>
    </row>
    <row r="38" spans="1:7" ht="15.75" x14ac:dyDescent="0.25">
      <c r="A38" s="35">
        <v>11</v>
      </c>
      <c r="B38" s="35" t="s">
        <v>92</v>
      </c>
      <c r="C38" s="35" t="s">
        <v>14</v>
      </c>
      <c r="D38" s="49">
        <v>55616.75</v>
      </c>
      <c r="E38" s="38">
        <f>D38/D67</f>
        <v>0.19483748581197538</v>
      </c>
      <c r="F38" s="39">
        <v>0.4</v>
      </c>
      <c r="G38" s="6"/>
    </row>
    <row r="39" spans="1:7" ht="15.75" x14ac:dyDescent="0.25">
      <c r="A39" s="23">
        <v>12</v>
      </c>
      <c r="B39" s="23" t="s">
        <v>26</v>
      </c>
      <c r="C39" s="23" t="s">
        <v>14</v>
      </c>
      <c r="D39" s="24">
        <f>D40+D41+D43+D46</f>
        <v>2971730.4499999997</v>
      </c>
      <c r="E39" s="25">
        <f>D39/D67</f>
        <v>10.410613518209715</v>
      </c>
      <c r="F39" s="26">
        <f>E39*100/E65</f>
        <v>24.321066801409348</v>
      </c>
      <c r="G39" s="6"/>
    </row>
    <row r="40" spans="1:7" ht="15.75" x14ac:dyDescent="0.25">
      <c r="A40" s="27">
        <v>13</v>
      </c>
      <c r="B40" s="27" t="s">
        <v>15</v>
      </c>
      <c r="C40" s="27" t="s">
        <v>14</v>
      </c>
      <c r="D40" s="28">
        <v>6605.15</v>
      </c>
      <c r="E40" s="29">
        <f>D40/D67</f>
        <v>2.3139266846965514E-2</v>
      </c>
      <c r="F40" s="43">
        <f>E40*100/E65</f>
        <v>5.4057491783391379E-2</v>
      </c>
      <c r="G40" s="6"/>
    </row>
    <row r="41" spans="1:7" ht="15.75" x14ac:dyDescent="0.25">
      <c r="A41" s="31">
        <v>14</v>
      </c>
      <c r="B41" s="32" t="s">
        <v>127</v>
      </c>
      <c r="C41" s="31" t="s">
        <v>14</v>
      </c>
      <c r="D41" s="33">
        <v>1528669.64</v>
      </c>
      <c r="E41" s="34">
        <f>D41/D67</f>
        <v>5.3552598685593376</v>
      </c>
      <c r="F41" s="30">
        <f>E41*100/E65</f>
        <v>12.510850851808037</v>
      </c>
      <c r="G41" s="6"/>
    </row>
    <row r="42" spans="1:7" ht="15.75" x14ac:dyDescent="0.25">
      <c r="A42" s="35"/>
      <c r="B42" s="36" t="s">
        <v>128</v>
      </c>
      <c r="C42" s="35"/>
      <c r="D42" s="37"/>
      <c r="E42" s="38"/>
      <c r="F42" s="39"/>
      <c r="G42" s="6"/>
    </row>
    <row r="43" spans="1:7" ht="15.75" x14ac:dyDescent="0.25">
      <c r="A43" s="50">
        <v>15</v>
      </c>
      <c r="B43" s="31" t="s">
        <v>23</v>
      </c>
      <c r="C43" s="31" t="s">
        <v>14</v>
      </c>
      <c r="D43" s="33">
        <v>336307.39</v>
      </c>
      <c r="E43" s="34">
        <f>D43/D67</f>
        <v>1.1781574135055981</v>
      </c>
      <c r="F43" s="30">
        <f>E43*100/E65</f>
        <v>2.75238775374046</v>
      </c>
      <c r="G43" s="6"/>
    </row>
    <row r="44" spans="1:7" ht="15.75" x14ac:dyDescent="0.25">
      <c r="A44" s="51"/>
      <c r="B44" s="44" t="s">
        <v>24</v>
      </c>
      <c r="C44" s="44"/>
      <c r="D44" s="46"/>
      <c r="E44" s="47"/>
      <c r="F44" s="48"/>
      <c r="G44" s="6"/>
    </row>
    <row r="45" spans="1:7" ht="15.75" x14ac:dyDescent="0.25">
      <c r="A45" s="52"/>
      <c r="B45" s="35" t="s">
        <v>25</v>
      </c>
      <c r="C45" s="35"/>
      <c r="D45" s="37"/>
      <c r="E45" s="38"/>
      <c r="F45" s="39"/>
      <c r="G45" s="6"/>
    </row>
    <row r="46" spans="1:7" ht="15.75" x14ac:dyDescent="0.25">
      <c r="A46" s="27">
        <v>16</v>
      </c>
      <c r="B46" s="27" t="s">
        <v>27</v>
      </c>
      <c r="C46" s="27" t="s">
        <v>14</v>
      </c>
      <c r="D46" s="28">
        <v>1100148.27</v>
      </c>
      <c r="E46" s="29">
        <f>D46/D67</f>
        <v>3.8540569692978153</v>
      </c>
      <c r="F46" s="43">
        <v>8.9</v>
      </c>
      <c r="G46" s="6"/>
    </row>
    <row r="47" spans="1:7" ht="15.75" x14ac:dyDescent="0.25">
      <c r="A47" s="23">
        <v>17</v>
      </c>
      <c r="B47" s="23" t="s">
        <v>28</v>
      </c>
      <c r="C47" s="23" t="s">
        <v>14</v>
      </c>
      <c r="D47" s="24">
        <f>D48+D49+D52</f>
        <v>2068793.08</v>
      </c>
      <c r="E47" s="25">
        <f>D47/D67</f>
        <v>7.2474289197483293</v>
      </c>
      <c r="F47" s="26">
        <f>E47*100/E65</f>
        <v>16.931298293549268</v>
      </c>
      <c r="G47" s="6"/>
    </row>
    <row r="48" spans="1:7" ht="15.75" x14ac:dyDescent="0.25">
      <c r="A48" s="27">
        <v>18</v>
      </c>
      <c r="B48" s="27" t="s">
        <v>29</v>
      </c>
      <c r="C48" s="27" t="s">
        <v>14</v>
      </c>
      <c r="D48" s="28">
        <v>1557176.19</v>
      </c>
      <c r="E48" s="29">
        <f>D48/D67</f>
        <v>5.4551244692627829</v>
      </c>
      <c r="F48" s="43">
        <f>E48*100/E65</f>
        <v>12.744152531920951</v>
      </c>
      <c r="G48" s="6"/>
    </row>
    <row r="49" spans="1:7" ht="15.75" x14ac:dyDescent="0.25">
      <c r="A49" s="50">
        <v>19</v>
      </c>
      <c r="B49" s="31" t="s">
        <v>23</v>
      </c>
      <c r="C49" s="31" t="s">
        <v>14</v>
      </c>
      <c r="D49" s="33">
        <v>342578.76</v>
      </c>
      <c r="E49" s="34">
        <f>D49/D67</f>
        <v>1.2001273769320235</v>
      </c>
      <c r="F49" s="30">
        <f>E49*100/E65</f>
        <v>2.8037135422911525</v>
      </c>
      <c r="G49" s="6"/>
    </row>
    <row r="50" spans="1:7" ht="15.75" x14ac:dyDescent="0.25">
      <c r="A50" s="44"/>
      <c r="B50" s="44" t="s">
        <v>24</v>
      </c>
      <c r="C50" s="44"/>
      <c r="D50" s="46"/>
      <c r="E50" s="47"/>
      <c r="F50" s="48"/>
      <c r="G50" s="6"/>
    </row>
    <row r="51" spans="1:7" ht="15.75" x14ac:dyDescent="0.25">
      <c r="A51" s="35"/>
      <c r="B51" s="35" t="s">
        <v>25</v>
      </c>
      <c r="C51" s="35"/>
      <c r="D51" s="37"/>
      <c r="E51" s="38"/>
      <c r="F51" s="39"/>
      <c r="G51" s="6"/>
    </row>
    <row r="52" spans="1:7" ht="15.75" x14ac:dyDescent="0.25">
      <c r="A52" s="53">
        <v>20</v>
      </c>
      <c r="B52" s="53" t="s">
        <v>27</v>
      </c>
      <c r="C52" s="27" t="s">
        <v>14</v>
      </c>
      <c r="D52" s="28">
        <v>169038.13</v>
      </c>
      <c r="E52" s="29">
        <f>D52/D67</f>
        <v>0.59217707355352212</v>
      </c>
      <c r="F52" s="43">
        <f>E52*100/E65</f>
        <v>1.38343221933716</v>
      </c>
      <c r="G52" s="6"/>
    </row>
    <row r="53" spans="1:7" ht="15.75" x14ac:dyDescent="0.25">
      <c r="A53" s="54">
        <v>21</v>
      </c>
      <c r="B53" s="23" t="s">
        <v>30</v>
      </c>
      <c r="C53" s="23" t="s">
        <v>14</v>
      </c>
      <c r="D53" s="24">
        <f>D54+D55+D58</f>
        <v>0</v>
      </c>
      <c r="E53" s="25">
        <f>D53/D67</f>
        <v>0</v>
      </c>
      <c r="F53" s="26">
        <f>E53*100/E65</f>
        <v>0</v>
      </c>
      <c r="G53" s="6"/>
    </row>
    <row r="54" spans="1:7" ht="15.75" x14ac:dyDescent="0.25">
      <c r="A54" s="53">
        <v>22</v>
      </c>
      <c r="B54" s="27" t="s">
        <v>31</v>
      </c>
      <c r="C54" s="31" t="s">
        <v>14</v>
      </c>
      <c r="D54" s="33">
        <v>0</v>
      </c>
      <c r="E54" s="34">
        <f>D54/D67</f>
        <v>0</v>
      </c>
      <c r="F54" s="30">
        <f>E54*100/E65</f>
        <v>0</v>
      </c>
      <c r="G54" s="6"/>
    </row>
    <row r="55" spans="1:7" ht="15.75" x14ac:dyDescent="0.25">
      <c r="A55" s="50">
        <v>23</v>
      </c>
      <c r="B55" s="55" t="s">
        <v>23</v>
      </c>
      <c r="C55" s="31" t="s">
        <v>14</v>
      </c>
      <c r="D55" s="33">
        <v>0</v>
      </c>
      <c r="E55" s="34">
        <f>D55/D67</f>
        <v>0</v>
      </c>
      <c r="F55" s="30">
        <f>E55*100/E65</f>
        <v>0</v>
      </c>
      <c r="G55" s="6"/>
    </row>
    <row r="56" spans="1:7" ht="15.75" x14ac:dyDescent="0.25">
      <c r="A56" s="44"/>
      <c r="B56" s="56" t="s">
        <v>24</v>
      </c>
      <c r="C56" s="44"/>
      <c r="D56" s="46"/>
      <c r="E56" s="47"/>
      <c r="F56" s="48"/>
      <c r="G56" s="6"/>
    </row>
    <row r="57" spans="1:7" ht="15.75" x14ac:dyDescent="0.25">
      <c r="A57" s="35"/>
      <c r="B57" s="57" t="s">
        <v>25</v>
      </c>
      <c r="C57" s="35"/>
      <c r="D57" s="37"/>
      <c r="E57" s="38"/>
      <c r="F57" s="39"/>
      <c r="G57" s="6"/>
    </row>
    <row r="58" spans="1:7" ht="15.75" x14ac:dyDescent="0.25">
      <c r="A58" s="50">
        <v>24</v>
      </c>
      <c r="B58" s="31" t="s">
        <v>27</v>
      </c>
      <c r="C58" s="44" t="s">
        <v>14</v>
      </c>
      <c r="D58" s="58">
        <v>0</v>
      </c>
      <c r="E58" s="47">
        <f>D58/D67</f>
        <v>0</v>
      </c>
      <c r="F58" s="48">
        <f>E58*100/E65</f>
        <v>0</v>
      </c>
      <c r="G58" s="6"/>
    </row>
    <row r="59" spans="1:7" ht="15.75" x14ac:dyDescent="0.25">
      <c r="A59" s="50">
        <v>25</v>
      </c>
      <c r="B59" s="31" t="s">
        <v>32</v>
      </c>
      <c r="C59" s="31" t="s">
        <v>14</v>
      </c>
      <c r="D59" s="50"/>
      <c r="E59" s="34"/>
      <c r="F59" s="30"/>
      <c r="G59" s="6"/>
    </row>
    <row r="60" spans="1:7" ht="15.75" x14ac:dyDescent="0.25">
      <c r="A60" s="59">
        <v>26</v>
      </c>
      <c r="B60" s="60" t="s">
        <v>89</v>
      </c>
      <c r="C60" s="60" t="s">
        <v>14</v>
      </c>
      <c r="D60" s="59"/>
      <c r="E60" s="61">
        <f>E24</f>
        <v>35.670767799840256</v>
      </c>
      <c r="F60" s="62">
        <f>F47+F39+F33+F29+F25</f>
        <v>83.333333333333343</v>
      </c>
      <c r="G60" s="6"/>
    </row>
    <row r="61" spans="1:7" ht="15.75" x14ac:dyDescent="0.25">
      <c r="A61" s="50">
        <v>27</v>
      </c>
      <c r="B61" s="31" t="s">
        <v>33</v>
      </c>
      <c r="C61" s="31" t="s">
        <v>34</v>
      </c>
      <c r="D61" s="50"/>
      <c r="E61" s="34"/>
      <c r="F61" s="30"/>
      <c r="G61" s="6"/>
    </row>
    <row r="62" spans="1:7" ht="15.75" x14ac:dyDescent="0.25">
      <c r="A62" s="59">
        <v>28</v>
      </c>
      <c r="B62" s="59" t="s">
        <v>35</v>
      </c>
      <c r="C62" s="59" t="s">
        <v>14</v>
      </c>
      <c r="D62" s="63"/>
      <c r="E62" s="61">
        <f>D62/D67</f>
        <v>0</v>
      </c>
      <c r="F62" s="62">
        <f>E62*100/E65</f>
        <v>0</v>
      </c>
      <c r="G62" s="6"/>
    </row>
    <row r="63" spans="1:7" ht="15.75" x14ac:dyDescent="0.25">
      <c r="A63" s="59">
        <v>29</v>
      </c>
      <c r="B63" s="60" t="s">
        <v>36</v>
      </c>
      <c r="C63" s="60" t="s">
        <v>12</v>
      </c>
      <c r="D63" s="63"/>
      <c r="E63" s="61">
        <f>E60</f>
        <v>35.670767799840256</v>
      </c>
      <c r="F63" s="26">
        <f>E63*100/E65</f>
        <v>83.333333333333343</v>
      </c>
      <c r="G63" s="6"/>
    </row>
    <row r="64" spans="1:7" ht="15.75" x14ac:dyDescent="0.25">
      <c r="A64" s="59">
        <v>30</v>
      </c>
      <c r="B64" s="60" t="s">
        <v>37</v>
      </c>
      <c r="C64" s="60" t="s">
        <v>14</v>
      </c>
      <c r="D64" s="59"/>
      <c r="E64" s="61">
        <f>E63*20%</f>
        <v>7.1341535599680519</v>
      </c>
      <c r="F64" s="62">
        <f>E64*100/E65</f>
        <v>16.666666666666668</v>
      </c>
      <c r="G64" s="6"/>
    </row>
    <row r="65" spans="1:7" ht="15.75" x14ac:dyDescent="0.25">
      <c r="A65" s="54">
        <v>31</v>
      </c>
      <c r="B65" s="23" t="s">
        <v>38</v>
      </c>
      <c r="C65" s="23" t="s">
        <v>14</v>
      </c>
      <c r="D65" s="54"/>
      <c r="E65" s="25">
        <f>E63+E64</f>
        <v>42.804921359808304</v>
      </c>
      <c r="F65" s="26">
        <f>F63+F64</f>
        <v>100.00000000000001</v>
      </c>
      <c r="G65" s="6"/>
    </row>
    <row r="66" spans="1:7" ht="15.75" x14ac:dyDescent="0.25">
      <c r="A66" s="27">
        <v>32</v>
      </c>
      <c r="B66" s="27" t="s">
        <v>39</v>
      </c>
      <c r="C66" s="27"/>
      <c r="D66" s="53"/>
      <c r="E66" s="29"/>
      <c r="F66" s="29"/>
      <c r="G66" s="6"/>
    </row>
    <row r="67" spans="1:7" ht="15.75" x14ac:dyDescent="0.25">
      <c r="A67" s="23">
        <v>33</v>
      </c>
      <c r="B67" s="23" t="s">
        <v>40</v>
      </c>
      <c r="C67" s="23" t="s">
        <v>41</v>
      </c>
      <c r="D67" s="64">
        <v>285452</v>
      </c>
      <c r="E67" s="25"/>
      <c r="F67" s="25"/>
      <c r="G67" s="6"/>
    </row>
    <row r="68" spans="1:7" ht="15.75" x14ac:dyDescent="0.25">
      <c r="A68" s="12"/>
      <c r="B68" s="6"/>
      <c r="C68" s="6"/>
      <c r="D68" s="6"/>
      <c r="E68" s="6"/>
      <c r="F68" s="6"/>
      <c r="G68" s="6"/>
    </row>
    <row r="69" spans="1:7" ht="15.75" x14ac:dyDescent="0.25">
      <c r="B69" s="13" t="s">
        <v>116</v>
      </c>
      <c r="C69" s="13"/>
      <c r="D69" s="13"/>
      <c r="E69" s="13"/>
      <c r="F69" s="13"/>
      <c r="G69" s="6"/>
    </row>
    <row r="70" spans="1:7" ht="15.75" x14ac:dyDescent="0.25">
      <c r="A70" s="13" t="s">
        <v>117</v>
      </c>
      <c r="B70" s="13"/>
      <c r="C70" s="13"/>
      <c r="D70" s="13"/>
      <c r="E70" s="13"/>
      <c r="F70" s="13"/>
      <c r="G70" s="6"/>
    </row>
    <row r="71" spans="1:7" ht="15.75" x14ac:dyDescent="0.25">
      <c r="A71" s="13" t="s">
        <v>118</v>
      </c>
      <c r="B71" s="13"/>
      <c r="C71" s="13"/>
      <c r="D71" s="13"/>
      <c r="E71" s="13"/>
      <c r="G71" s="6"/>
    </row>
    <row r="72" spans="1:7" ht="15.75" x14ac:dyDescent="0.25">
      <c r="A72" s="14" t="s">
        <v>1</v>
      </c>
      <c r="B72" s="14" t="s">
        <v>2</v>
      </c>
      <c r="C72" s="14" t="s">
        <v>3</v>
      </c>
      <c r="D72" s="97" t="s">
        <v>115</v>
      </c>
      <c r="E72" s="97"/>
      <c r="F72" s="98"/>
      <c r="G72" s="6"/>
    </row>
    <row r="73" spans="1:7" ht="15.75" x14ac:dyDescent="0.25">
      <c r="A73" s="15" t="s">
        <v>4</v>
      </c>
      <c r="B73" s="15"/>
      <c r="C73" s="15" t="s">
        <v>5</v>
      </c>
      <c r="D73" s="14" t="s">
        <v>6</v>
      </c>
      <c r="E73" s="14" t="s">
        <v>7</v>
      </c>
      <c r="F73" s="16" t="s">
        <v>8</v>
      </c>
      <c r="G73" s="6"/>
    </row>
    <row r="74" spans="1:7" ht="15.75" x14ac:dyDescent="0.25">
      <c r="A74" s="17"/>
      <c r="B74" s="17"/>
      <c r="C74" s="17"/>
      <c r="D74" s="17"/>
      <c r="E74" s="17" t="s">
        <v>9</v>
      </c>
      <c r="F74" s="18" t="s">
        <v>10</v>
      </c>
      <c r="G74" s="6"/>
    </row>
    <row r="75" spans="1:7" ht="15.75" x14ac:dyDescent="0.25">
      <c r="A75" s="19">
        <v>1</v>
      </c>
      <c r="B75" s="19" t="s">
        <v>11</v>
      </c>
      <c r="C75" s="19" t="s">
        <v>12</v>
      </c>
      <c r="D75" s="20">
        <f>D76+D80+D84+D90+D98</f>
        <v>11347281.059999999</v>
      </c>
      <c r="E75" s="21">
        <f>D75/D118</f>
        <v>39.751976023990018</v>
      </c>
      <c r="F75" s="22"/>
      <c r="G75" s="6"/>
    </row>
    <row r="76" spans="1:7" ht="15.75" x14ac:dyDescent="0.25">
      <c r="A76" s="23">
        <v>2</v>
      </c>
      <c r="B76" s="23" t="s">
        <v>13</v>
      </c>
      <c r="C76" s="23" t="s">
        <v>14</v>
      </c>
      <c r="D76" s="24">
        <f>D77+D78</f>
        <v>2515788.27</v>
      </c>
      <c r="E76" s="25">
        <f>D76/D118</f>
        <v>8.8133495999327387</v>
      </c>
      <c r="F76" s="26">
        <f>E76*100/E116</f>
        <v>17.959897203528342</v>
      </c>
      <c r="G76" s="6"/>
    </row>
    <row r="77" spans="1:7" ht="15.75" x14ac:dyDescent="0.25">
      <c r="A77" s="27">
        <v>3</v>
      </c>
      <c r="B77" s="27" t="s">
        <v>15</v>
      </c>
      <c r="C77" s="27" t="s">
        <v>14</v>
      </c>
      <c r="D77" s="28">
        <v>2509762.27</v>
      </c>
      <c r="E77" s="29">
        <f>D77/D118</f>
        <v>8.7922392206045146</v>
      </c>
      <c r="F77" s="30">
        <f>F76</f>
        <v>17.959897203528342</v>
      </c>
      <c r="G77" s="6"/>
    </row>
    <row r="78" spans="1:7" ht="15.75" x14ac:dyDescent="0.25">
      <c r="A78" s="31">
        <v>4</v>
      </c>
      <c r="B78" s="32" t="s">
        <v>16</v>
      </c>
      <c r="C78" s="31" t="s">
        <v>14</v>
      </c>
      <c r="D78" s="33">
        <v>6026</v>
      </c>
      <c r="E78" s="34">
        <f>D78/D118</f>
        <v>2.1110379328223308E-2</v>
      </c>
      <c r="F78" s="30"/>
      <c r="G78" s="6"/>
    </row>
    <row r="79" spans="1:7" ht="15.75" x14ac:dyDescent="0.25">
      <c r="A79" s="35"/>
      <c r="B79" s="36" t="s">
        <v>17</v>
      </c>
      <c r="C79" s="35" t="s">
        <v>14</v>
      </c>
      <c r="D79" s="37"/>
      <c r="E79" s="38"/>
      <c r="F79" s="39"/>
      <c r="G79" s="6"/>
    </row>
    <row r="80" spans="1:7" ht="15.75" x14ac:dyDescent="0.25">
      <c r="A80" s="40">
        <v>5</v>
      </c>
      <c r="B80" s="40" t="s">
        <v>18</v>
      </c>
      <c r="C80" s="40" t="s">
        <v>14</v>
      </c>
      <c r="D80" s="41">
        <f>D81+D82</f>
        <v>2009209.02</v>
      </c>
      <c r="E80" s="42">
        <f>D80/D118</f>
        <v>7.0386930902568556</v>
      </c>
      <c r="F80" s="26">
        <f>E80*100/E116</f>
        <v>14.343491417742367</v>
      </c>
      <c r="G80" s="6"/>
    </row>
    <row r="81" spans="1:7" ht="15.75" x14ac:dyDescent="0.25">
      <c r="A81" s="27">
        <v>6</v>
      </c>
      <c r="B81" s="27" t="s">
        <v>19</v>
      </c>
      <c r="C81" s="27" t="s">
        <v>14</v>
      </c>
      <c r="D81" s="28">
        <v>1402302.74</v>
      </c>
      <c r="E81" s="29">
        <f>D81/D118</f>
        <v>4.9125693286436949</v>
      </c>
      <c r="F81" s="43">
        <f>E81*100/E116</f>
        <v>10.010863536869154</v>
      </c>
      <c r="G81" s="6"/>
    </row>
    <row r="82" spans="1:7" ht="15.75" x14ac:dyDescent="0.25">
      <c r="A82" s="31">
        <v>7</v>
      </c>
      <c r="B82" s="32" t="s">
        <v>20</v>
      </c>
      <c r="C82" s="31" t="s">
        <v>14</v>
      </c>
      <c r="D82" s="33">
        <v>606906.28</v>
      </c>
      <c r="E82" s="34">
        <f>D82/D118</f>
        <v>2.1261237616131612</v>
      </c>
      <c r="F82" s="30">
        <v>4.3</v>
      </c>
      <c r="G82" s="6"/>
    </row>
    <row r="83" spans="1:7" ht="15.75" x14ac:dyDescent="0.25">
      <c r="A83" s="35"/>
      <c r="B83" s="36" t="s">
        <v>21</v>
      </c>
      <c r="C83" s="35"/>
      <c r="D83" s="37"/>
      <c r="E83" s="38"/>
      <c r="F83" s="39"/>
      <c r="G83" s="6"/>
    </row>
    <row r="84" spans="1:7" ht="15.75" x14ac:dyDescent="0.25">
      <c r="A84" s="23">
        <v>8</v>
      </c>
      <c r="B84" s="23" t="s">
        <v>22</v>
      </c>
      <c r="C84" s="23" t="s">
        <v>14</v>
      </c>
      <c r="D84" s="24">
        <f>D85+D88+D89</f>
        <v>1646599.6800000002</v>
      </c>
      <c r="E84" s="25">
        <f>D84/D118</f>
        <v>5.7683942659361298</v>
      </c>
      <c r="F84" s="26">
        <f>E84*100/E116</f>
        <v>11.754868778429698</v>
      </c>
      <c r="G84" s="6"/>
    </row>
    <row r="85" spans="1:7" ht="15.75" x14ac:dyDescent="0.25">
      <c r="A85" s="31">
        <v>9</v>
      </c>
      <c r="B85" s="32" t="s">
        <v>23</v>
      </c>
      <c r="C85" s="31" t="s">
        <v>14</v>
      </c>
      <c r="D85" s="33">
        <v>308506.59999999998</v>
      </c>
      <c r="E85" s="34">
        <f>D85/D118</f>
        <v>1.0807652424926082</v>
      </c>
      <c r="F85" s="30">
        <f>E85*100/E116</f>
        <v>2.2023899581223647</v>
      </c>
      <c r="G85" s="6"/>
    </row>
    <row r="86" spans="1:7" ht="15.75" x14ac:dyDescent="0.25">
      <c r="A86" s="44"/>
      <c r="B86" s="45" t="s">
        <v>24</v>
      </c>
      <c r="C86" s="44"/>
      <c r="D86" s="46"/>
      <c r="E86" s="47"/>
      <c r="F86" s="48"/>
      <c r="G86" s="6"/>
    </row>
    <row r="87" spans="1:7" ht="15.75" x14ac:dyDescent="0.25">
      <c r="A87" s="35"/>
      <c r="B87" s="36" t="s">
        <v>25</v>
      </c>
      <c r="C87" s="35"/>
      <c r="D87" s="37"/>
      <c r="E87" s="38"/>
      <c r="F87" s="39"/>
      <c r="G87" s="6"/>
    </row>
    <row r="88" spans="1:7" ht="15.75" x14ac:dyDescent="0.25">
      <c r="A88" s="35">
        <v>10</v>
      </c>
      <c r="B88" s="36" t="s">
        <v>101</v>
      </c>
      <c r="C88" s="35" t="s">
        <v>14</v>
      </c>
      <c r="D88" s="49">
        <v>1282476.33</v>
      </c>
      <c r="E88" s="38">
        <f>D88/D118</f>
        <v>4.4927915376315459</v>
      </c>
      <c r="F88" s="39">
        <f>E88*100/E116</f>
        <v>9.1554378114491684</v>
      </c>
      <c r="G88" s="6"/>
    </row>
    <row r="89" spans="1:7" ht="15.75" x14ac:dyDescent="0.25">
      <c r="A89" s="35">
        <v>11</v>
      </c>
      <c r="B89" s="35" t="s">
        <v>92</v>
      </c>
      <c r="C89" s="35" t="s">
        <v>14</v>
      </c>
      <c r="D89" s="49">
        <v>55616.75</v>
      </c>
      <c r="E89" s="38">
        <v>0.2</v>
      </c>
      <c r="F89" s="39">
        <f>E89*100/E116</f>
        <v>0.40756121154357494</v>
      </c>
      <c r="G89" s="6"/>
    </row>
    <row r="90" spans="1:7" ht="15.75" x14ac:dyDescent="0.25">
      <c r="A90" s="23">
        <v>12</v>
      </c>
      <c r="B90" s="23" t="s">
        <v>26</v>
      </c>
      <c r="C90" s="23" t="s">
        <v>14</v>
      </c>
      <c r="D90" s="24">
        <f>D91+D92+D94+D97</f>
        <v>3103340.21</v>
      </c>
      <c r="E90" s="25">
        <f>D90/D118</f>
        <v>10.871670928912742</v>
      </c>
      <c r="F90" s="26">
        <f>E90*100/E116</f>
        <v>22.154356876453701</v>
      </c>
      <c r="G90" s="6"/>
    </row>
    <row r="91" spans="1:7" ht="15.75" x14ac:dyDescent="0.25">
      <c r="A91" s="27">
        <v>13</v>
      </c>
      <c r="B91" s="27" t="s">
        <v>15</v>
      </c>
      <c r="C91" s="27" t="s">
        <v>14</v>
      </c>
      <c r="D91" s="28">
        <v>6605.15</v>
      </c>
      <c r="E91" s="29">
        <f>D91/D118</f>
        <v>2.3139266846965514E-2</v>
      </c>
      <c r="F91" s="43">
        <v>0</v>
      </c>
      <c r="G91" s="6"/>
    </row>
    <row r="92" spans="1:7" ht="15.75" x14ac:dyDescent="0.25">
      <c r="A92" s="31">
        <v>14</v>
      </c>
      <c r="B92" s="32" t="s">
        <v>127</v>
      </c>
      <c r="C92" s="31" t="s">
        <v>14</v>
      </c>
      <c r="D92" s="33">
        <v>1528669.64</v>
      </c>
      <c r="E92" s="34">
        <f>D92/D118</f>
        <v>5.3552598685593376</v>
      </c>
      <c r="F92" s="30">
        <f>E92*100/E116</f>
        <v>10.912981000803647</v>
      </c>
      <c r="G92" s="6"/>
    </row>
    <row r="93" spans="1:7" ht="15.75" x14ac:dyDescent="0.25">
      <c r="A93" s="35"/>
      <c r="B93" s="36" t="s">
        <v>128</v>
      </c>
      <c r="C93" s="35"/>
      <c r="D93" s="37"/>
      <c r="E93" s="38"/>
      <c r="F93" s="39"/>
      <c r="G93" s="6"/>
    </row>
    <row r="94" spans="1:7" ht="15.75" x14ac:dyDescent="0.25">
      <c r="A94" s="50">
        <v>15</v>
      </c>
      <c r="B94" s="31" t="s">
        <v>23</v>
      </c>
      <c r="C94" s="31" t="s">
        <v>14</v>
      </c>
      <c r="D94" s="33">
        <v>336307.39</v>
      </c>
      <c r="E94" s="34">
        <v>1.17</v>
      </c>
      <c r="F94" s="30">
        <f>E94*100/E116</f>
        <v>2.3842330875299131</v>
      </c>
      <c r="G94" s="6"/>
    </row>
    <row r="95" spans="1:7" ht="15.75" x14ac:dyDescent="0.25">
      <c r="A95" s="51"/>
      <c r="B95" s="44" t="s">
        <v>24</v>
      </c>
      <c r="C95" s="44"/>
      <c r="D95" s="46"/>
      <c r="E95" s="47"/>
      <c r="F95" s="48"/>
      <c r="G95" s="6"/>
    </row>
    <row r="96" spans="1:7" ht="15.75" x14ac:dyDescent="0.25">
      <c r="A96" s="52"/>
      <c r="B96" s="35" t="s">
        <v>25</v>
      </c>
      <c r="C96" s="35"/>
      <c r="D96" s="37"/>
      <c r="E96" s="38"/>
      <c r="F96" s="39"/>
      <c r="G96" s="6"/>
    </row>
    <row r="97" spans="1:7" ht="15.75" x14ac:dyDescent="0.25">
      <c r="A97" s="27">
        <v>16</v>
      </c>
      <c r="B97" s="27" t="s">
        <v>27</v>
      </c>
      <c r="C97" s="27" t="s">
        <v>14</v>
      </c>
      <c r="D97" s="28">
        <v>1231758.03</v>
      </c>
      <c r="E97" s="29">
        <f>D97/D118</f>
        <v>4.3151143800008409</v>
      </c>
      <c r="F97" s="43">
        <v>8.9</v>
      </c>
      <c r="G97" s="6"/>
    </row>
    <row r="98" spans="1:7" ht="15.75" x14ac:dyDescent="0.25">
      <c r="A98" s="23">
        <v>17</v>
      </c>
      <c r="B98" s="23" t="s">
        <v>28</v>
      </c>
      <c r="C98" s="23" t="s">
        <v>14</v>
      </c>
      <c r="D98" s="24">
        <f>D99+D100+D103</f>
        <v>2072343.88</v>
      </c>
      <c r="E98" s="25">
        <f>D98/D118</f>
        <v>7.2598681389515569</v>
      </c>
      <c r="F98" s="26">
        <f>E98*100/E116</f>
        <v>14.794203271788476</v>
      </c>
      <c r="G98" s="6"/>
    </row>
    <row r="99" spans="1:7" ht="15.75" x14ac:dyDescent="0.25">
      <c r="A99" s="27">
        <v>18</v>
      </c>
      <c r="B99" s="27" t="s">
        <v>29</v>
      </c>
      <c r="C99" s="27" t="s">
        <v>14</v>
      </c>
      <c r="D99" s="28">
        <v>1557176.19</v>
      </c>
      <c r="E99" s="29">
        <f>D99/D118</f>
        <v>5.4551244692627829</v>
      </c>
      <c r="F99" s="43">
        <v>11.2</v>
      </c>
      <c r="G99" s="6"/>
    </row>
    <row r="100" spans="1:7" ht="15.75" x14ac:dyDescent="0.25">
      <c r="A100" s="50">
        <v>19</v>
      </c>
      <c r="B100" s="31" t="s">
        <v>23</v>
      </c>
      <c r="C100" s="31" t="s">
        <v>14</v>
      </c>
      <c r="D100" s="33">
        <v>342578.76</v>
      </c>
      <c r="E100" s="34">
        <f>D100/D118</f>
        <v>1.2001273769320235</v>
      </c>
      <c r="F100" s="30">
        <f>E100*100/E116</f>
        <v>2.4456268387451408</v>
      </c>
      <c r="G100" s="6"/>
    </row>
    <row r="101" spans="1:7" ht="15.75" x14ac:dyDescent="0.25">
      <c r="A101" s="44"/>
      <c r="B101" s="44" t="s">
        <v>24</v>
      </c>
      <c r="C101" s="44"/>
      <c r="D101" s="46"/>
      <c r="E101" s="47"/>
      <c r="F101" s="48"/>
      <c r="G101" s="6"/>
    </row>
    <row r="102" spans="1:7" ht="15.75" x14ac:dyDescent="0.25">
      <c r="A102" s="35"/>
      <c r="B102" s="35" t="s">
        <v>25</v>
      </c>
      <c r="C102" s="35"/>
      <c r="D102" s="37"/>
      <c r="E102" s="38"/>
      <c r="F102" s="39"/>
      <c r="G102" s="6"/>
    </row>
    <row r="103" spans="1:7" ht="15.75" x14ac:dyDescent="0.25">
      <c r="A103" s="53">
        <v>20</v>
      </c>
      <c r="B103" s="53" t="s">
        <v>27</v>
      </c>
      <c r="C103" s="27" t="s">
        <v>14</v>
      </c>
      <c r="D103" s="28">
        <v>172588.93</v>
      </c>
      <c r="E103" s="29">
        <f>D103/D118</f>
        <v>0.60461629275675066</v>
      </c>
      <c r="F103" s="43">
        <f>E103*100/E116</f>
        <v>1.2320907439746305</v>
      </c>
      <c r="G103" s="6"/>
    </row>
    <row r="104" spans="1:7" ht="15.75" x14ac:dyDescent="0.25">
      <c r="A104" s="54">
        <v>21</v>
      </c>
      <c r="B104" s="23" t="s">
        <v>30</v>
      </c>
      <c r="C104" s="23" t="s">
        <v>14</v>
      </c>
      <c r="D104" s="24">
        <f>D105+D106+D109</f>
        <v>0</v>
      </c>
      <c r="E104" s="25">
        <f>D104/D118</f>
        <v>0</v>
      </c>
      <c r="F104" s="26">
        <f>E104*100/E116</f>
        <v>0</v>
      </c>
      <c r="G104" s="6"/>
    </row>
    <row r="105" spans="1:7" ht="15.75" x14ac:dyDescent="0.25">
      <c r="A105" s="53">
        <v>22</v>
      </c>
      <c r="B105" s="27" t="s">
        <v>31</v>
      </c>
      <c r="C105" s="31" t="s">
        <v>14</v>
      </c>
      <c r="D105" s="33">
        <v>0</v>
      </c>
      <c r="E105" s="34">
        <f>D105/D118</f>
        <v>0</v>
      </c>
      <c r="F105" s="30">
        <f>E105*100/E116</f>
        <v>0</v>
      </c>
      <c r="G105" s="6"/>
    </row>
    <row r="106" spans="1:7" ht="15.75" x14ac:dyDescent="0.25">
      <c r="A106" s="50">
        <v>23</v>
      </c>
      <c r="B106" s="55" t="s">
        <v>23</v>
      </c>
      <c r="C106" s="31" t="s">
        <v>14</v>
      </c>
      <c r="D106" s="33">
        <v>0</v>
      </c>
      <c r="E106" s="34">
        <f>D106/D118</f>
        <v>0</v>
      </c>
      <c r="F106" s="30">
        <f>E106*100/E116</f>
        <v>0</v>
      </c>
      <c r="G106" s="6"/>
    </row>
    <row r="107" spans="1:7" ht="15.75" x14ac:dyDescent="0.25">
      <c r="A107" s="44"/>
      <c r="B107" s="56" t="s">
        <v>24</v>
      </c>
      <c r="C107" s="44"/>
      <c r="D107" s="46"/>
      <c r="E107" s="47"/>
      <c r="F107" s="48"/>
      <c r="G107" s="6"/>
    </row>
    <row r="108" spans="1:7" ht="15.75" x14ac:dyDescent="0.25">
      <c r="A108" s="35"/>
      <c r="B108" s="57" t="s">
        <v>25</v>
      </c>
      <c r="C108" s="35"/>
      <c r="D108" s="37"/>
      <c r="E108" s="38"/>
      <c r="F108" s="39"/>
      <c r="G108" s="6"/>
    </row>
    <row r="109" spans="1:7" ht="15.75" x14ac:dyDescent="0.25">
      <c r="A109" s="50">
        <v>24</v>
      </c>
      <c r="B109" s="31" t="s">
        <v>27</v>
      </c>
      <c r="C109" s="44" t="s">
        <v>14</v>
      </c>
      <c r="D109" s="58">
        <v>0</v>
      </c>
      <c r="E109" s="47">
        <f>D109/D118</f>
        <v>0</v>
      </c>
      <c r="F109" s="48">
        <f>E109*100/E116</f>
        <v>0</v>
      </c>
      <c r="G109" s="6"/>
    </row>
    <row r="110" spans="1:7" ht="15.75" x14ac:dyDescent="0.25">
      <c r="A110" s="50">
        <v>25</v>
      </c>
      <c r="B110" s="31" t="s">
        <v>32</v>
      </c>
      <c r="C110" s="31" t="s">
        <v>14</v>
      </c>
      <c r="D110" s="50"/>
      <c r="E110" s="34"/>
      <c r="F110" s="30"/>
      <c r="G110" s="6"/>
    </row>
    <row r="111" spans="1:7" ht="15.75" x14ac:dyDescent="0.25">
      <c r="A111" s="59">
        <v>26</v>
      </c>
      <c r="B111" s="60" t="s">
        <v>89</v>
      </c>
      <c r="C111" s="60" t="s">
        <v>14</v>
      </c>
      <c r="D111" s="59"/>
      <c r="E111" s="61">
        <f>E75</f>
        <v>39.751976023990018</v>
      </c>
      <c r="F111" s="62">
        <f>F98+F90+F84+F80+F76</f>
        <v>81.006817547942589</v>
      </c>
      <c r="G111" s="6"/>
    </row>
    <row r="112" spans="1:7" ht="15.75" x14ac:dyDescent="0.25">
      <c r="A112" s="50">
        <v>27</v>
      </c>
      <c r="B112" s="31" t="s">
        <v>33</v>
      </c>
      <c r="C112" s="31" t="s">
        <v>34</v>
      </c>
      <c r="D112" s="50"/>
      <c r="E112" s="34"/>
      <c r="F112" s="30"/>
      <c r="G112" s="6"/>
    </row>
    <row r="113" spans="1:7" ht="15.75" x14ac:dyDescent="0.25">
      <c r="A113" s="59">
        <v>28</v>
      </c>
      <c r="B113" s="59" t="s">
        <v>35</v>
      </c>
      <c r="C113" s="59" t="s">
        <v>14</v>
      </c>
      <c r="D113" s="63">
        <v>325893.90999999997</v>
      </c>
      <c r="E113" s="61">
        <f>D113/D118</f>
        <v>1.1416767442512226</v>
      </c>
      <c r="F113" s="62">
        <f>E113*100/E116</f>
        <v>2.3265157853907619</v>
      </c>
      <c r="G113" s="6"/>
    </row>
    <row r="114" spans="1:7" ht="15.75" x14ac:dyDescent="0.25">
      <c r="A114" s="59">
        <v>29</v>
      </c>
      <c r="B114" s="60" t="s">
        <v>36</v>
      </c>
      <c r="C114" s="60" t="s">
        <v>12</v>
      </c>
      <c r="D114" s="63"/>
      <c r="E114" s="61">
        <f>E111+E113</f>
        <v>40.893652768241239</v>
      </c>
      <c r="F114" s="26">
        <f>E114*100/E116</f>
        <v>83.333333333333329</v>
      </c>
      <c r="G114" s="6"/>
    </row>
    <row r="115" spans="1:7" ht="15.75" x14ac:dyDescent="0.25">
      <c r="A115" s="59">
        <v>30</v>
      </c>
      <c r="B115" s="60" t="s">
        <v>37</v>
      </c>
      <c r="C115" s="60" t="s">
        <v>14</v>
      </c>
      <c r="D115" s="59"/>
      <c r="E115" s="61">
        <f>E114*20%</f>
        <v>8.1787305536482489</v>
      </c>
      <c r="F115" s="62">
        <f>E115*100/E116</f>
        <v>16.666666666666668</v>
      </c>
      <c r="G115" s="6"/>
    </row>
    <row r="116" spans="1:7" ht="15.75" x14ac:dyDescent="0.25">
      <c r="A116" s="54">
        <v>31</v>
      </c>
      <c r="B116" s="23" t="s">
        <v>38</v>
      </c>
      <c r="C116" s="23" t="s">
        <v>14</v>
      </c>
      <c r="D116" s="54"/>
      <c r="E116" s="25">
        <f>E114+E115</f>
        <v>49.07238332188949</v>
      </c>
      <c r="F116" s="26">
        <f>F114+F115</f>
        <v>100</v>
      </c>
      <c r="G116" s="6"/>
    </row>
    <row r="117" spans="1:7" ht="15.75" x14ac:dyDescent="0.25">
      <c r="A117" s="27">
        <v>32</v>
      </c>
      <c r="B117" s="27" t="s">
        <v>39</v>
      </c>
      <c r="C117" s="27"/>
      <c r="D117" s="53"/>
      <c r="E117" s="29"/>
      <c r="F117" s="29"/>
      <c r="G117" s="6"/>
    </row>
    <row r="118" spans="1:7" ht="15.75" x14ac:dyDescent="0.25">
      <c r="A118" s="23">
        <v>33</v>
      </c>
      <c r="B118" s="23" t="s">
        <v>40</v>
      </c>
      <c r="C118" s="23" t="s">
        <v>41</v>
      </c>
      <c r="D118" s="64">
        <v>285452</v>
      </c>
      <c r="E118" s="25"/>
      <c r="F118" s="25"/>
      <c r="G118" s="6"/>
    </row>
    <row r="119" spans="1:7" ht="15.75" x14ac:dyDescent="0.25">
      <c r="A119" s="65"/>
      <c r="B119" s="65"/>
      <c r="C119" s="65"/>
      <c r="D119" s="66"/>
      <c r="E119" s="67"/>
      <c r="F119" s="67"/>
      <c r="G119" s="6"/>
    </row>
    <row r="120" spans="1:7" ht="15.75" x14ac:dyDescent="0.25">
      <c r="B120" s="13" t="s">
        <v>0</v>
      </c>
      <c r="C120" s="13"/>
      <c r="D120" s="13"/>
      <c r="E120" s="13"/>
      <c r="F120" s="13"/>
      <c r="G120" s="6"/>
    </row>
    <row r="121" spans="1:7" ht="15.75" x14ac:dyDescent="0.25">
      <c r="B121" s="13" t="s">
        <v>100</v>
      </c>
      <c r="C121" s="13"/>
      <c r="D121" s="13"/>
      <c r="E121" s="13"/>
      <c r="F121" s="13"/>
      <c r="G121" s="6"/>
    </row>
    <row r="122" spans="1:7" ht="15.75" x14ac:dyDescent="0.25">
      <c r="B122" s="13" t="s">
        <v>114</v>
      </c>
      <c r="G122" s="6"/>
    </row>
    <row r="123" spans="1:7" ht="15.75" x14ac:dyDescent="0.25">
      <c r="A123" s="68" t="s">
        <v>1</v>
      </c>
      <c r="B123" s="68" t="s">
        <v>2</v>
      </c>
      <c r="C123" s="68" t="s">
        <v>3</v>
      </c>
      <c r="D123" s="99" t="s">
        <v>115</v>
      </c>
      <c r="E123" s="99"/>
      <c r="F123" s="100"/>
      <c r="G123" s="6"/>
    </row>
    <row r="124" spans="1:7" ht="15.75" x14ac:dyDescent="0.25">
      <c r="A124" s="69" t="s">
        <v>4</v>
      </c>
      <c r="B124" s="69"/>
      <c r="C124" s="69" t="s">
        <v>5</v>
      </c>
      <c r="D124" s="70" t="s">
        <v>6</v>
      </c>
      <c r="E124" s="70" t="s">
        <v>7</v>
      </c>
      <c r="F124" s="71" t="s">
        <v>8</v>
      </c>
      <c r="G124" s="6"/>
    </row>
    <row r="125" spans="1:7" ht="15.75" x14ac:dyDescent="0.25">
      <c r="A125" s="19"/>
      <c r="B125" s="19"/>
      <c r="C125" s="19"/>
      <c r="D125" s="72"/>
      <c r="E125" s="72" t="s">
        <v>9</v>
      </c>
      <c r="F125" s="73" t="s">
        <v>10</v>
      </c>
      <c r="G125" s="6"/>
    </row>
    <row r="126" spans="1:7" ht="15.75" x14ac:dyDescent="0.25">
      <c r="A126" s="19">
        <v>1</v>
      </c>
      <c r="B126" s="19" t="s">
        <v>11</v>
      </c>
      <c r="C126" s="19" t="s">
        <v>12</v>
      </c>
      <c r="D126" s="74">
        <f>D127+D131+D135+D141+D149</f>
        <v>3945252.6500000004</v>
      </c>
      <c r="E126" s="75">
        <f>D126/D169</f>
        <v>45.345646751873481</v>
      </c>
      <c r="F126" s="76"/>
      <c r="G126" s="6"/>
    </row>
    <row r="127" spans="1:7" ht="15.75" x14ac:dyDescent="0.25">
      <c r="A127" s="23">
        <v>2</v>
      </c>
      <c r="B127" s="23" t="s">
        <v>13</v>
      </c>
      <c r="C127" s="23" t="s">
        <v>14</v>
      </c>
      <c r="D127" s="24">
        <f>D128+D129</f>
        <v>1357879.95</v>
      </c>
      <c r="E127" s="25">
        <f>D127/D169</f>
        <v>15.607097949519561</v>
      </c>
      <c r="F127" s="26">
        <f>E127*100/E167</f>
        <v>28.681727772237853</v>
      </c>
      <c r="G127" s="6"/>
    </row>
    <row r="128" spans="1:7" ht="15.75" x14ac:dyDescent="0.25">
      <c r="A128" s="27">
        <v>3</v>
      </c>
      <c r="B128" s="27" t="s">
        <v>15</v>
      </c>
      <c r="C128" s="27" t="s">
        <v>14</v>
      </c>
      <c r="D128" s="28">
        <v>278559.94</v>
      </c>
      <c r="E128" s="29">
        <f>D128/D169</f>
        <v>3.2016911866121096</v>
      </c>
      <c r="F128" s="30">
        <f>E128*100/E167</f>
        <v>5.8838635678587865</v>
      </c>
      <c r="G128" s="6"/>
    </row>
    <row r="129" spans="1:7" ht="15.75" x14ac:dyDescent="0.25">
      <c r="A129" s="31">
        <v>4</v>
      </c>
      <c r="B129" s="32" t="s">
        <v>16</v>
      </c>
      <c r="C129" s="31" t="s">
        <v>14</v>
      </c>
      <c r="D129" s="77">
        <v>1079320.01</v>
      </c>
      <c r="E129" s="34">
        <f>D129/D169</f>
        <v>12.405406762907452</v>
      </c>
      <c r="F129" s="30">
        <f>E129*100/E167</f>
        <v>22.797864204379071</v>
      </c>
      <c r="G129" s="6"/>
    </row>
    <row r="130" spans="1:7" ht="15.75" x14ac:dyDescent="0.25">
      <c r="A130" s="35"/>
      <c r="B130" s="36" t="s">
        <v>17</v>
      </c>
      <c r="C130" s="35" t="s">
        <v>14</v>
      </c>
      <c r="D130" s="37"/>
      <c r="E130" s="38"/>
      <c r="F130" s="39"/>
      <c r="G130" s="6"/>
    </row>
    <row r="131" spans="1:7" ht="15.75" x14ac:dyDescent="0.25">
      <c r="A131" s="40">
        <v>5</v>
      </c>
      <c r="B131" s="40" t="s">
        <v>18</v>
      </c>
      <c r="C131" s="40" t="s">
        <v>14</v>
      </c>
      <c r="D131" s="41">
        <f>D132+D133</f>
        <v>825686.63</v>
      </c>
      <c r="E131" s="42">
        <f>D131/D169</f>
        <v>9.4902145878350428</v>
      </c>
      <c r="F131" s="78">
        <f>E131*100/E167</f>
        <v>17.440510220978286</v>
      </c>
      <c r="G131" s="6"/>
    </row>
    <row r="132" spans="1:7" ht="15.75" x14ac:dyDescent="0.25">
      <c r="A132" s="27">
        <v>6</v>
      </c>
      <c r="B132" s="27" t="s">
        <v>19</v>
      </c>
      <c r="C132" s="27" t="s">
        <v>14</v>
      </c>
      <c r="D132" s="28">
        <v>645077.41</v>
      </c>
      <c r="E132" s="29">
        <f>D132/D169</f>
        <v>7.414341984276585</v>
      </c>
      <c r="F132" s="43">
        <f>E132*100/E167</f>
        <v>13.625604138009598</v>
      </c>
      <c r="G132" s="6"/>
    </row>
    <row r="133" spans="1:7" ht="15.75" x14ac:dyDescent="0.25">
      <c r="A133" s="31">
        <v>7</v>
      </c>
      <c r="B133" s="32" t="s">
        <v>20</v>
      </c>
      <c r="C133" s="31" t="s">
        <v>14</v>
      </c>
      <c r="D133" s="77">
        <v>180609.22</v>
      </c>
      <c r="E133" s="34">
        <f>D133/D169</f>
        <v>2.0758726035584569</v>
      </c>
      <c r="F133" s="30">
        <f>E133*100/E167</f>
        <v>3.8149060829686867</v>
      </c>
      <c r="G133" s="6"/>
    </row>
    <row r="134" spans="1:7" ht="15.75" x14ac:dyDescent="0.25">
      <c r="A134" s="35"/>
      <c r="B134" s="36" t="s">
        <v>21</v>
      </c>
      <c r="C134" s="35"/>
      <c r="D134" s="37"/>
      <c r="E134" s="38"/>
      <c r="F134" s="39"/>
      <c r="G134" s="6"/>
    </row>
    <row r="135" spans="1:7" ht="15.75" x14ac:dyDescent="0.25">
      <c r="A135" s="23">
        <v>8</v>
      </c>
      <c r="B135" s="23" t="s">
        <v>22</v>
      </c>
      <c r="C135" s="23" t="s">
        <v>14</v>
      </c>
      <c r="D135" s="24">
        <f>D136+D139+D140</f>
        <v>505513.69</v>
      </c>
      <c r="E135" s="25">
        <f>D135/D169</f>
        <v>5.8102350466645216</v>
      </c>
      <c r="F135" s="26">
        <f>E135*100/E167</f>
        <v>10.677678863819617</v>
      </c>
      <c r="G135" s="6"/>
    </row>
    <row r="136" spans="1:7" ht="15.75" x14ac:dyDescent="0.25">
      <c r="A136" s="31">
        <v>9</v>
      </c>
      <c r="B136" s="32" t="s">
        <v>23</v>
      </c>
      <c r="C136" s="31" t="s">
        <v>14</v>
      </c>
      <c r="D136" s="33">
        <v>141916.97</v>
      </c>
      <c r="E136" s="34">
        <f>D136/D169</f>
        <v>1.6311545446186382</v>
      </c>
      <c r="F136" s="30">
        <f>E136*100/E167</f>
        <v>2.9976316387916664</v>
      </c>
      <c r="G136" s="6"/>
    </row>
    <row r="137" spans="1:7" ht="15.75" x14ac:dyDescent="0.25">
      <c r="A137" s="44"/>
      <c r="B137" s="45" t="s">
        <v>24</v>
      </c>
      <c r="C137" s="44"/>
      <c r="D137" s="46"/>
      <c r="E137" s="47"/>
      <c r="F137" s="48"/>
      <c r="G137" s="6"/>
    </row>
    <row r="138" spans="1:7" ht="15.75" x14ac:dyDescent="0.25">
      <c r="A138" s="35"/>
      <c r="B138" s="36" t="s">
        <v>25</v>
      </c>
      <c r="C138" s="35"/>
      <c r="D138" s="37"/>
      <c r="E138" s="38"/>
      <c r="F138" s="39"/>
      <c r="G138" s="6"/>
    </row>
    <row r="139" spans="1:7" ht="15.75" x14ac:dyDescent="0.25">
      <c r="A139" s="35">
        <v>10</v>
      </c>
      <c r="B139" s="36" t="s">
        <v>101</v>
      </c>
      <c r="C139" s="35" t="s">
        <v>12</v>
      </c>
      <c r="D139" s="49">
        <v>87984.03</v>
      </c>
      <c r="E139" s="38">
        <f>D139/D169</f>
        <v>1.0112641947496668</v>
      </c>
      <c r="F139" s="39">
        <f>E139*100/E167</f>
        <v>1.8584367467568903</v>
      </c>
      <c r="G139" s="6"/>
    </row>
    <row r="140" spans="1:7" ht="15.75" x14ac:dyDescent="0.25">
      <c r="A140" s="35">
        <v>11</v>
      </c>
      <c r="B140" s="35" t="s">
        <v>102</v>
      </c>
      <c r="C140" s="35" t="s">
        <v>14</v>
      </c>
      <c r="D140" s="49">
        <v>275612.69</v>
      </c>
      <c r="E140" s="38">
        <f>D140/D169</f>
        <v>3.1678163072962162</v>
      </c>
      <c r="F140" s="39">
        <f>E140*100/E167</f>
        <v>5.8216104782710589</v>
      </c>
      <c r="G140" s="6"/>
    </row>
    <row r="141" spans="1:7" ht="15.75" x14ac:dyDescent="0.25">
      <c r="A141" s="23">
        <v>12</v>
      </c>
      <c r="B141" s="23" t="s">
        <v>26</v>
      </c>
      <c r="C141" s="23" t="s">
        <v>14</v>
      </c>
      <c r="D141" s="24">
        <f>D142+D143+D145+D148</f>
        <v>724134.95000000007</v>
      </c>
      <c r="E141" s="25">
        <f>D141/D169</f>
        <v>8.3230075628706732</v>
      </c>
      <c r="F141" s="26">
        <f>E141*100/E167</f>
        <v>15.295491701061696</v>
      </c>
      <c r="G141" s="6"/>
    </row>
    <row r="142" spans="1:7" ht="15.75" x14ac:dyDescent="0.25">
      <c r="A142" s="27">
        <v>13</v>
      </c>
      <c r="B142" s="27" t="s">
        <v>15</v>
      </c>
      <c r="C142" s="27" t="s">
        <v>14</v>
      </c>
      <c r="D142" s="28">
        <v>1692.78</v>
      </c>
      <c r="E142" s="29">
        <f>D142/D169</f>
        <v>1.9456346834628293E-2</v>
      </c>
      <c r="F142" s="43">
        <f>E142*100/E167</f>
        <v>3.5755631518300864E-2</v>
      </c>
      <c r="G142" s="6"/>
    </row>
    <row r="143" spans="1:7" ht="15.75" x14ac:dyDescent="0.25">
      <c r="A143" s="31">
        <v>14</v>
      </c>
      <c r="B143" s="32" t="s">
        <v>127</v>
      </c>
      <c r="C143" s="31" t="s">
        <v>14</v>
      </c>
      <c r="D143" s="33">
        <v>478951.55</v>
      </c>
      <c r="E143" s="34">
        <f>D143/D169</f>
        <v>5.504937129327387</v>
      </c>
      <c r="F143" s="30">
        <f>E143*100/E167</f>
        <v>10.116621850990118</v>
      </c>
      <c r="G143" s="6"/>
    </row>
    <row r="144" spans="1:7" ht="15.75" x14ac:dyDescent="0.25">
      <c r="A144" s="35"/>
      <c r="B144" s="36" t="s">
        <v>128</v>
      </c>
      <c r="C144" s="35"/>
      <c r="D144" s="37"/>
      <c r="E144" s="38"/>
      <c r="F144" s="39"/>
      <c r="G144" s="6"/>
    </row>
    <row r="145" spans="1:7" ht="15.75" x14ac:dyDescent="0.25">
      <c r="A145" s="50">
        <v>15</v>
      </c>
      <c r="B145" s="31" t="s">
        <v>23</v>
      </c>
      <c r="C145" s="31" t="s">
        <v>14</v>
      </c>
      <c r="D145" s="33">
        <v>105369.34</v>
      </c>
      <c r="E145" s="34">
        <f>D145/D169</f>
        <v>1.2110861569583007</v>
      </c>
      <c r="F145" s="30">
        <f>E145*100/E167</f>
        <v>2.2256567860953931</v>
      </c>
      <c r="G145" s="6"/>
    </row>
    <row r="146" spans="1:7" ht="15.75" x14ac:dyDescent="0.25">
      <c r="A146" s="51"/>
      <c r="B146" s="44" t="s">
        <v>24</v>
      </c>
      <c r="C146" s="44"/>
      <c r="D146" s="46"/>
      <c r="E146" s="47"/>
      <c r="F146" s="48"/>
      <c r="G146" s="6"/>
    </row>
    <row r="147" spans="1:7" ht="15.75" x14ac:dyDescent="0.25">
      <c r="A147" s="52"/>
      <c r="B147" s="35" t="s">
        <v>25</v>
      </c>
      <c r="C147" s="35"/>
      <c r="D147" s="37"/>
      <c r="E147" s="38"/>
      <c r="F147" s="39"/>
      <c r="G147" s="6"/>
    </row>
    <row r="148" spans="1:7" ht="15.75" x14ac:dyDescent="0.25">
      <c r="A148" s="27">
        <v>16</v>
      </c>
      <c r="B148" s="27" t="s">
        <v>27</v>
      </c>
      <c r="C148" s="27" t="s">
        <v>14</v>
      </c>
      <c r="D148" s="28">
        <v>138121.28</v>
      </c>
      <c r="E148" s="29">
        <f>D148/D169</f>
        <v>1.5875279297503564</v>
      </c>
      <c r="F148" s="43">
        <v>3</v>
      </c>
      <c r="G148" s="6"/>
    </row>
    <row r="149" spans="1:7" ht="15.75" x14ac:dyDescent="0.25">
      <c r="A149" s="23">
        <v>17</v>
      </c>
      <c r="B149" s="23" t="s">
        <v>28</v>
      </c>
      <c r="C149" s="23" t="s">
        <v>14</v>
      </c>
      <c r="D149" s="24">
        <f>D150+D151+D154</f>
        <v>532037.42999999993</v>
      </c>
      <c r="E149" s="25">
        <f>D149/D169</f>
        <v>6.1150916049836779</v>
      </c>
      <c r="F149" s="26">
        <f>E149*100/E167</f>
        <v>11.237924775235875</v>
      </c>
      <c r="G149" s="6"/>
    </row>
    <row r="150" spans="1:7" ht="15.75" x14ac:dyDescent="0.25">
      <c r="A150" s="27">
        <v>18</v>
      </c>
      <c r="B150" s="27" t="s">
        <v>29</v>
      </c>
      <c r="C150" s="27" t="s">
        <v>14</v>
      </c>
      <c r="D150" s="28">
        <v>399075.3</v>
      </c>
      <c r="E150" s="29">
        <f>D150/D169</f>
        <v>4.5868615236081096</v>
      </c>
      <c r="F150" s="43">
        <f>E150*100/E167</f>
        <v>8.4294411411142445</v>
      </c>
      <c r="G150" s="6"/>
    </row>
    <row r="151" spans="1:7" ht="15.75" x14ac:dyDescent="0.25">
      <c r="A151" s="50">
        <v>19</v>
      </c>
      <c r="B151" s="31" t="s">
        <v>23</v>
      </c>
      <c r="C151" s="31" t="s">
        <v>14</v>
      </c>
      <c r="D151" s="33">
        <v>87796.57</v>
      </c>
      <c r="E151" s="34">
        <f>D151/D169</f>
        <v>1.0091095811686819</v>
      </c>
      <c r="F151" s="30">
        <f>E151*100/E167</f>
        <v>1.8544771355348644</v>
      </c>
      <c r="G151" s="6"/>
    </row>
    <row r="152" spans="1:7" ht="15.75" x14ac:dyDescent="0.25">
      <c r="A152" s="44"/>
      <c r="B152" s="44" t="s">
        <v>24</v>
      </c>
      <c r="C152" s="44"/>
      <c r="D152" s="46"/>
      <c r="E152" s="47"/>
      <c r="F152" s="48"/>
      <c r="G152" s="6"/>
    </row>
    <row r="153" spans="1:7" ht="15.75" x14ac:dyDescent="0.25">
      <c r="A153" s="35"/>
      <c r="B153" s="35" t="s">
        <v>25</v>
      </c>
      <c r="C153" s="35"/>
      <c r="D153" s="37"/>
      <c r="E153" s="38"/>
      <c r="F153" s="39"/>
      <c r="G153" s="6"/>
    </row>
    <row r="154" spans="1:7" ht="15.75" x14ac:dyDescent="0.25">
      <c r="A154" s="53">
        <v>20</v>
      </c>
      <c r="B154" s="53" t="s">
        <v>27</v>
      </c>
      <c r="C154" s="27" t="s">
        <v>14</v>
      </c>
      <c r="D154" s="28">
        <v>45165.56</v>
      </c>
      <c r="E154" s="29">
        <v>0.52</v>
      </c>
      <c r="F154" s="43">
        <v>0.9</v>
      </c>
      <c r="G154" s="6"/>
    </row>
    <row r="155" spans="1:7" ht="15.75" x14ac:dyDescent="0.25">
      <c r="A155" s="54">
        <v>21</v>
      </c>
      <c r="B155" s="23" t="s">
        <v>30</v>
      </c>
      <c r="C155" s="23" t="s">
        <v>14</v>
      </c>
      <c r="D155" s="24">
        <f>D156+D157+D160</f>
        <v>0</v>
      </c>
      <c r="E155" s="25">
        <f>D155/D169</f>
        <v>0</v>
      </c>
      <c r="F155" s="26">
        <f>E155*100/E167</f>
        <v>0</v>
      </c>
      <c r="G155" s="6"/>
    </row>
    <row r="156" spans="1:7" ht="15.75" x14ac:dyDescent="0.25">
      <c r="A156" s="53">
        <v>22</v>
      </c>
      <c r="B156" s="27" t="s">
        <v>31</v>
      </c>
      <c r="C156" s="31" t="s">
        <v>14</v>
      </c>
      <c r="D156" s="33">
        <v>0</v>
      </c>
      <c r="E156" s="34">
        <f>D156/D169</f>
        <v>0</v>
      </c>
      <c r="F156" s="30">
        <v>0</v>
      </c>
      <c r="G156" s="6"/>
    </row>
    <row r="157" spans="1:7" ht="15.75" x14ac:dyDescent="0.25">
      <c r="A157" s="50">
        <v>23</v>
      </c>
      <c r="B157" s="55" t="s">
        <v>23</v>
      </c>
      <c r="C157" s="31" t="s">
        <v>14</v>
      </c>
      <c r="D157" s="33">
        <v>0</v>
      </c>
      <c r="E157" s="34">
        <f>D157/D169</f>
        <v>0</v>
      </c>
      <c r="F157" s="30">
        <f>E157*100/E167</f>
        <v>0</v>
      </c>
      <c r="G157" s="6"/>
    </row>
    <row r="158" spans="1:7" ht="15.75" x14ac:dyDescent="0.25">
      <c r="A158" s="44"/>
      <c r="B158" s="56" t="s">
        <v>24</v>
      </c>
      <c r="C158" s="44"/>
      <c r="D158" s="46"/>
      <c r="E158" s="47"/>
      <c r="F158" s="48"/>
      <c r="G158" s="6"/>
    </row>
    <row r="159" spans="1:7" ht="15.75" x14ac:dyDescent="0.25">
      <c r="A159" s="35"/>
      <c r="B159" s="57" t="s">
        <v>25</v>
      </c>
      <c r="C159" s="35"/>
      <c r="D159" s="37"/>
      <c r="E159" s="38"/>
      <c r="F159" s="39"/>
      <c r="G159" s="6"/>
    </row>
    <row r="160" spans="1:7" ht="15.75" x14ac:dyDescent="0.25">
      <c r="A160" s="50">
        <v>24</v>
      </c>
      <c r="B160" s="31" t="s">
        <v>27</v>
      </c>
      <c r="C160" s="44" t="s">
        <v>14</v>
      </c>
      <c r="D160" s="58">
        <v>0</v>
      </c>
      <c r="E160" s="47">
        <f>D160/D169</f>
        <v>0</v>
      </c>
      <c r="F160" s="43">
        <f>E160*100/E167</f>
        <v>0</v>
      </c>
      <c r="G160" s="6"/>
    </row>
    <row r="161" spans="1:7" ht="15.75" x14ac:dyDescent="0.25">
      <c r="A161" s="50">
        <v>25</v>
      </c>
      <c r="B161" s="31" t="s">
        <v>32</v>
      </c>
      <c r="C161" s="31" t="s">
        <v>14</v>
      </c>
      <c r="D161" s="50"/>
      <c r="E161" s="34"/>
      <c r="F161" s="30"/>
      <c r="G161" s="6"/>
    </row>
    <row r="162" spans="1:7" ht="15.75" x14ac:dyDescent="0.25">
      <c r="A162" s="59">
        <v>26</v>
      </c>
      <c r="B162" s="60" t="s">
        <v>89</v>
      </c>
      <c r="C162" s="60" t="s">
        <v>14</v>
      </c>
      <c r="D162" s="59"/>
      <c r="E162" s="61">
        <f>E126</f>
        <v>45.345646751873481</v>
      </c>
      <c r="F162" s="62">
        <f>E162*100/E167</f>
        <v>83.333333333333343</v>
      </c>
      <c r="G162" s="6"/>
    </row>
    <row r="163" spans="1:7" ht="15.75" x14ac:dyDescent="0.25">
      <c r="A163" s="50">
        <v>27</v>
      </c>
      <c r="B163" s="31" t="s">
        <v>33</v>
      </c>
      <c r="C163" s="31" t="s">
        <v>14</v>
      </c>
      <c r="D163" s="50"/>
      <c r="E163" s="34"/>
      <c r="F163" s="30"/>
      <c r="G163" s="6"/>
    </row>
    <row r="164" spans="1:7" ht="15.75" x14ac:dyDescent="0.25">
      <c r="A164" s="59">
        <v>28</v>
      </c>
      <c r="B164" s="60" t="s">
        <v>35</v>
      </c>
      <c r="C164" s="60" t="s">
        <v>14</v>
      </c>
      <c r="D164" s="63"/>
      <c r="E164" s="61">
        <f>D164/D169</f>
        <v>0</v>
      </c>
      <c r="F164" s="62">
        <f>E164*100/E167</f>
        <v>0</v>
      </c>
      <c r="G164" s="6"/>
    </row>
    <row r="165" spans="1:7" ht="15.75" x14ac:dyDescent="0.25">
      <c r="A165" s="59">
        <v>29</v>
      </c>
      <c r="B165" s="60" t="s">
        <v>36</v>
      </c>
      <c r="C165" s="60" t="s">
        <v>14</v>
      </c>
      <c r="D165" s="63"/>
      <c r="E165" s="61">
        <f>E162+E164</f>
        <v>45.345646751873481</v>
      </c>
      <c r="F165" s="62">
        <f>F162+F164</f>
        <v>83.333333333333343</v>
      </c>
      <c r="G165" s="6"/>
    </row>
    <row r="166" spans="1:7" ht="15.75" x14ac:dyDescent="0.25">
      <c r="A166" s="59">
        <v>30</v>
      </c>
      <c r="B166" s="60" t="s">
        <v>37</v>
      </c>
      <c r="C166" s="60" t="s">
        <v>14</v>
      </c>
      <c r="D166" s="59"/>
      <c r="E166" s="61">
        <f>E165*20%</f>
        <v>9.0691293503746966</v>
      </c>
      <c r="F166" s="62">
        <f>E166*100/E167</f>
        <v>16.666666666666668</v>
      </c>
      <c r="G166" s="6"/>
    </row>
    <row r="167" spans="1:7" ht="15.75" x14ac:dyDescent="0.25">
      <c r="A167" s="54">
        <v>31</v>
      </c>
      <c r="B167" s="23" t="s">
        <v>38</v>
      </c>
      <c r="C167" s="23" t="s">
        <v>14</v>
      </c>
      <c r="D167" s="54"/>
      <c r="E167" s="25">
        <f>E165+E166</f>
        <v>54.414776102248176</v>
      </c>
      <c r="F167" s="26">
        <f>F165+F166</f>
        <v>100.00000000000001</v>
      </c>
      <c r="G167" s="6"/>
    </row>
    <row r="168" spans="1:7" ht="15.75" x14ac:dyDescent="0.25">
      <c r="A168" s="27">
        <v>32</v>
      </c>
      <c r="B168" s="27" t="s">
        <v>39</v>
      </c>
      <c r="C168" s="27"/>
      <c r="D168" s="53"/>
      <c r="E168" s="29"/>
      <c r="F168" s="43"/>
      <c r="G168" s="6"/>
    </row>
    <row r="169" spans="1:7" ht="15.75" x14ac:dyDescent="0.25">
      <c r="A169" s="23">
        <v>33</v>
      </c>
      <c r="B169" s="23" t="s">
        <v>42</v>
      </c>
      <c r="C169" s="23" t="s">
        <v>41</v>
      </c>
      <c r="D169" s="64">
        <v>87004</v>
      </c>
      <c r="E169" s="25"/>
      <c r="F169" s="26"/>
      <c r="G169" s="6"/>
    </row>
    <row r="170" spans="1:7" ht="15.75" x14ac:dyDescent="0.25">
      <c r="A170" s="65"/>
      <c r="B170" s="65"/>
      <c r="C170" s="65"/>
      <c r="D170" s="66"/>
      <c r="E170" s="67"/>
      <c r="F170" s="79"/>
      <c r="G170" s="6"/>
    </row>
    <row r="171" spans="1:7" ht="15.75" x14ac:dyDescent="0.25">
      <c r="A171" s="65"/>
      <c r="B171" s="65"/>
      <c r="C171" s="65"/>
      <c r="D171" s="66"/>
      <c r="E171" s="67"/>
      <c r="F171" s="67"/>
      <c r="G171" s="6"/>
    </row>
    <row r="172" spans="1:7" ht="15.75" x14ac:dyDescent="0.25">
      <c r="B172" s="13" t="s">
        <v>0</v>
      </c>
      <c r="C172" s="13"/>
      <c r="D172" s="13"/>
      <c r="E172" s="13"/>
      <c r="F172" s="13"/>
      <c r="G172" s="6"/>
    </row>
    <row r="173" spans="1:7" ht="15.75" x14ac:dyDescent="0.25">
      <c r="B173" s="13" t="s">
        <v>100</v>
      </c>
      <c r="C173" s="13"/>
      <c r="D173" s="13"/>
      <c r="E173" s="13"/>
      <c r="F173" s="13"/>
      <c r="G173" s="6"/>
    </row>
    <row r="174" spans="1:7" ht="15.75" x14ac:dyDescent="0.25">
      <c r="A174" s="13" t="s">
        <v>118</v>
      </c>
      <c r="B174" s="13"/>
      <c r="C174" s="13"/>
      <c r="D174" s="13"/>
      <c r="E174" s="13"/>
      <c r="G174" s="6"/>
    </row>
    <row r="175" spans="1:7" ht="15.75" x14ac:dyDescent="0.25">
      <c r="A175" s="68" t="s">
        <v>1</v>
      </c>
      <c r="B175" s="68" t="s">
        <v>2</v>
      </c>
      <c r="C175" s="68" t="s">
        <v>3</v>
      </c>
      <c r="D175" s="99" t="s">
        <v>115</v>
      </c>
      <c r="E175" s="99"/>
      <c r="F175" s="100"/>
      <c r="G175" s="6"/>
    </row>
    <row r="176" spans="1:7" ht="15.75" x14ac:dyDescent="0.25">
      <c r="A176" s="69" t="s">
        <v>4</v>
      </c>
      <c r="B176" s="69"/>
      <c r="C176" s="69" t="s">
        <v>5</v>
      </c>
      <c r="D176" s="70" t="s">
        <v>6</v>
      </c>
      <c r="E176" s="70" t="s">
        <v>7</v>
      </c>
      <c r="F176" s="71" t="s">
        <v>8</v>
      </c>
      <c r="G176" s="6"/>
    </row>
    <row r="177" spans="1:7" ht="15.75" x14ac:dyDescent="0.25">
      <c r="A177" s="19"/>
      <c r="B177" s="19"/>
      <c r="C177" s="19"/>
      <c r="D177" s="72"/>
      <c r="E177" s="72" t="s">
        <v>9</v>
      </c>
      <c r="F177" s="73" t="s">
        <v>10</v>
      </c>
      <c r="G177" s="6"/>
    </row>
    <row r="178" spans="1:7" ht="15.75" x14ac:dyDescent="0.25">
      <c r="A178" s="19">
        <v>1</v>
      </c>
      <c r="B178" s="19" t="s">
        <v>11</v>
      </c>
      <c r="C178" s="19" t="s">
        <v>12</v>
      </c>
      <c r="D178" s="74">
        <f>D179+D183+D187+D193+D201</f>
        <v>4203725.4800000004</v>
      </c>
      <c r="E178" s="75">
        <f>D178/D221</f>
        <v>48.316462231621543</v>
      </c>
      <c r="F178" s="76"/>
      <c r="G178" s="6"/>
    </row>
    <row r="179" spans="1:7" ht="15.75" x14ac:dyDescent="0.25">
      <c r="A179" s="23">
        <v>2</v>
      </c>
      <c r="B179" s="23" t="s">
        <v>13</v>
      </c>
      <c r="C179" s="23" t="s">
        <v>14</v>
      </c>
      <c r="D179" s="24">
        <f>D180+D181</f>
        <v>1357879.95</v>
      </c>
      <c r="E179" s="25">
        <f>D179/D221</f>
        <v>15.607097949519561</v>
      </c>
      <c r="F179" s="26">
        <f>E179*100/E219</f>
        <v>25.882870727580649</v>
      </c>
      <c r="G179" s="6"/>
    </row>
    <row r="180" spans="1:7" ht="15.75" x14ac:dyDescent="0.25">
      <c r="A180" s="27">
        <v>3</v>
      </c>
      <c r="B180" s="27" t="s">
        <v>15</v>
      </c>
      <c r="C180" s="27" t="s">
        <v>14</v>
      </c>
      <c r="D180" s="28">
        <v>278559.94</v>
      </c>
      <c r="E180" s="29">
        <f>D180/D221</f>
        <v>3.2016911866121096</v>
      </c>
      <c r="F180" s="30">
        <f>E180*100/E219</f>
        <v>5.309696867460648</v>
      </c>
      <c r="G180" s="6"/>
    </row>
    <row r="181" spans="1:7" ht="15.75" x14ac:dyDescent="0.25">
      <c r="A181" s="31">
        <v>4</v>
      </c>
      <c r="B181" s="32" t="s">
        <v>16</v>
      </c>
      <c r="C181" s="31" t="s">
        <v>14</v>
      </c>
      <c r="D181" s="77">
        <v>1079320.01</v>
      </c>
      <c r="E181" s="34">
        <f>D181/D221</f>
        <v>12.405406762907452</v>
      </c>
      <c r="F181" s="30">
        <f>E181*100/E219</f>
        <v>20.573173860120001</v>
      </c>
      <c r="G181" s="6"/>
    </row>
    <row r="182" spans="1:7" ht="15.75" x14ac:dyDescent="0.25">
      <c r="A182" s="35"/>
      <c r="B182" s="36" t="s">
        <v>17</v>
      </c>
      <c r="C182" s="35" t="s">
        <v>14</v>
      </c>
      <c r="D182" s="37"/>
      <c r="E182" s="38"/>
      <c r="F182" s="39"/>
      <c r="G182" s="6"/>
    </row>
    <row r="183" spans="1:7" ht="15.75" x14ac:dyDescent="0.25">
      <c r="A183" s="40">
        <v>5</v>
      </c>
      <c r="B183" s="40" t="s">
        <v>18</v>
      </c>
      <c r="C183" s="40" t="s">
        <v>14</v>
      </c>
      <c r="D183" s="41">
        <f>D184+D185</f>
        <v>825686.63</v>
      </c>
      <c r="E183" s="42">
        <f>D183/D221</f>
        <v>9.4902145878350428</v>
      </c>
      <c r="F183" s="78">
        <f>E183*100/E219</f>
        <v>15.738608045417944</v>
      </c>
      <c r="G183" s="6"/>
    </row>
    <row r="184" spans="1:7" ht="15.75" x14ac:dyDescent="0.25">
      <c r="A184" s="27">
        <v>6</v>
      </c>
      <c r="B184" s="27" t="s">
        <v>19</v>
      </c>
      <c r="C184" s="27" t="s">
        <v>14</v>
      </c>
      <c r="D184" s="28">
        <v>645077.41</v>
      </c>
      <c r="E184" s="29">
        <f>D184/D221</f>
        <v>7.414341984276585</v>
      </c>
      <c r="F184" s="43">
        <f>E184*100/E219</f>
        <v>12.295973007269561</v>
      </c>
      <c r="G184" s="6"/>
    </row>
    <row r="185" spans="1:7" ht="15.75" x14ac:dyDescent="0.25">
      <c r="A185" s="31">
        <v>7</v>
      </c>
      <c r="B185" s="32" t="s">
        <v>20</v>
      </c>
      <c r="C185" s="31" t="s">
        <v>14</v>
      </c>
      <c r="D185" s="77">
        <v>180609.22</v>
      </c>
      <c r="E185" s="34">
        <f>D185/D221</f>
        <v>2.0758726035584569</v>
      </c>
      <c r="F185" s="30">
        <f>E185*100/E219</f>
        <v>3.4426350381483823</v>
      </c>
      <c r="G185" s="6"/>
    </row>
    <row r="186" spans="1:7" ht="15.75" x14ac:dyDescent="0.25">
      <c r="A186" s="35"/>
      <c r="B186" s="36" t="s">
        <v>21</v>
      </c>
      <c r="C186" s="35"/>
      <c r="D186" s="37"/>
      <c r="E186" s="38"/>
      <c r="F186" s="39"/>
      <c r="G186" s="6"/>
    </row>
    <row r="187" spans="1:7" ht="15.75" x14ac:dyDescent="0.25">
      <c r="A187" s="23">
        <v>8</v>
      </c>
      <c r="B187" s="23" t="s">
        <v>22</v>
      </c>
      <c r="C187" s="23" t="s">
        <v>14</v>
      </c>
      <c r="D187" s="24">
        <f>D188+D191+D192</f>
        <v>732884.62000000011</v>
      </c>
      <c r="E187" s="25">
        <v>8.43</v>
      </c>
      <c r="F187" s="26">
        <f>E187*100/E219</f>
        <v>13.980344131832757</v>
      </c>
      <c r="G187" s="6"/>
    </row>
    <row r="188" spans="1:7" ht="15.75" x14ac:dyDescent="0.25">
      <c r="A188" s="31">
        <v>9</v>
      </c>
      <c r="B188" s="32" t="s">
        <v>23</v>
      </c>
      <c r="C188" s="31" t="s">
        <v>14</v>
      </c>
      <c r="D188" s="33">
        <v>141916.97</v>
      </c>
      <c r="E188" s="34">
        <f>D188/D221</f>
        <v>1.6311545446186382</v>
      </c>
      <c r="F188" s="30">
        <f>E188*100/E219</f>
        <v>2.7051129141128718</v>
      </c>
      <c r="G188" s="6"/>
    </row>
    <row r="189" spans="1:7" ht="15.75" x14ac:dyDescent="0.25">
      <c r="A189" s="44"/>
      <c r="B189" s="45" t="s">
        <v>24</v>
      </c>
      <c r="C189" s="44"/>
      <c r="D189" s="46"/>
      <c r="E189" s="47"/>
      <c r="F189" s="48"/>
      <c r="G189" s="6"/>
    </row>
    <row r="190" spans="1:7" ht="15.75" x14ac:dyDescent="0.25">
      <c r="A190" s="35"/>
      <c r="B190" s="36" t="s">
        <v>25</v>
      </c>
      <c r="C190" s="35"/>
      <c r="D190" s="37"/>
      <c r="E190" s="38"/>
      <c r="F190" s="39"/>
      <c r="G190" s="6"/>
    </row>
    <row r="191" spans="1:7" ht="15.75" x14ac:dyDescent="0.25">
      <c r="A191" s="35">
        <v>10</v>
      </c>
      <c r="B191" s="36" t="s">
        <v>101</v>
      </c>
      <c r="C191" s="35" t="s">
        <v>12</v>
      </c>
      <c r="D191" s="49">
        <v>315354.96000000002</v>
      </c>
      <c r="E191" s="38">
        <f>D191/D221</f>
        <v>3.6246030067583104</v>
      </c>
      <c r="F191" s="39">
        <f>E191*100/E219</f>
        <v>6.0110554419640465</v>
      </c>
      <c r="G191" s="6"/>
    </row>
    <row r="192" spans="1:7" ht="15.75" x14ac:dyDescent="0.25">
      <c r="A192" s="27">
        <v>11</v>
      </c>
      <c r="B192" s="27" t="s">
        <v>102</v>
      </c>
      <c r="C192" s="27" t="s">
        <v>14</v>
      </c>
      <c r="D192" s="28">
        <v>275612.69</v>
      </c>
      <c r="E192" s="29">
        <v>3.18</v>
      </c>
      <c r="F192" s="43">
        <f>E192*100/E219</f>
        <v>5.2737241209048831</v>
      </c>
      <c r="G192" s="6"/>
    </row>
    <row r="193" spans="1:7" ht="15.75" x14ac:dyDescent="0.25">
      <c r="A193" s="23">
        <v>12</v>
      </c>
      <c r="B193" s="23" t="s">
        <v>26</v>
      </c>
      <c r="C193" s="23" t="s">
        <v>14</v>
      </c>
      <c r="D193" s="24">
        <f>D194+D195+D197+D200</f>
        <v>754419.77</v>
      </c>
      <c r="E193" s="25">
        <f>D193/D221</f>
        <v>8.6710929382557129</v>
      </c>
      <c r="F193" s="26">
        <f>E193*100/E219</f>
        <v>14.380173579587154</v>
      </c>
      <c r="G193" s="6"/>
    </row>
    <row r="194" spans="1:7" ht="15.75" x14ac:dyDescent="0.25">
      <c r="A194" s="27">
        <v>13</v>
      </c>
      <c r="B194" s="27" t="s">
        <v>15</v>
      </c>
      <c r="C194" s="27" t="s">
        <v>14</v>
      </c>
      <c r="D194" s="28">
        <v>1692.78</v>
      </c>
      <c r="E194" s="29">
        <f>D194/D221</f>
        <v>1.9456346834628293E-2</v>
      </c>
      <c r="F194" s="43">
        <f>E194*100/E219</f>
        <v>3.2266479750462457E-2</v>
      </c>
      <c r="G194" s="6"/>
    </row>
    <row r="195" spans="1:7" ht="15.75" x14ac:dyDescent="0.25">
      <c r="A195" s="31">
        <v>14</v>
      </c>
      <c r="B195" s="32" t="s">
        <v>127</v>
      </c>
      <c r="C195" s="31" t="s">
        <v>14</v>
      </c>
      <c r="D195" s="33">
        <v>478951.55</v>
      </c>
      <c r="E195" s="34">
        <f>D195/D221</f>
        <v>5.504937129327387</v>
      </c>
      <c r="F195" s="30">
        <f>E195*100/E219</f>
        <v>9.1294087179241288</v>
      </c>
      <c r="G195" s="6"/>
    </row>
    <row r="196" spans="1:7" ht="15.75" x14ac:dyDescent="0.25">
      <c r="A196" s="35"/>
      <c r="B196" s="36" t="s">
        <v>128</v>
      </c>
      <c r="C196" s="35"/>
      <c r="D196" s="37"/>
      <c r="E196" s="38"/>
      <c r="F196" s="39"/>
      <c r="G196" s="6"/>
    </row>
    <row r="197" spans="1:7" ht="15.75" x14ac:dyDescent="0.25">
      <c r="A197" s="50">
        <v>15</v>
      </c>
      <c r="B197" s="31" t="s">
        <v>23</v>
      </c>
      <c r="C197" s="31" t="s">
        <v>14</v>
      </c>
      <c r="D197" s="33">
        <v>105369.34</v>
      </c>
      <c r="E197" s="34">
        <f>D197/D221</f>
        <v>1.2110861569583007</v>
      </c>
      <c r="F197" s="30">
        <f>E197*100/E219</f>
        <v>2.0084698988820717</v>
      </c>
      <c r="G197" s="6"/>
    </row>
    <row r="198" spans="1:7" ht="15.75" x14ac:dyDescent="0.25">
      <c r="A198" s="51"/>
      <c r="B198" s="44" t="s">
        <v>24</v>
      </c>
      <c r="C198" s="44"/>
      <c r="D198" s="46"/>
      <c r="E198" s="47"/>
      <c r="F198" s="48"/>
      <c r="G198" s="6"/>
    </row>
    <row r="199" spans="1:7" ht="15.75" x14ac:dyDescent="0.25">
      <c r="A199" s="52"/>
      <c r="B199" s="35" t="s">
        <v>25</v>
      </c>
      <c r="C199" s="35"/>
      <c r="D199" s="37"/>
      <c r="E199" s="38"/>
      <c r="F199" s="39"/>
      <c r="G199" s="6"/>
    </row>
    <row r="200" spans="1:7" ht="15.75" x14ac:dyDescent="0.25">
      <c r="A200" s="27">
        <v>16</v>
      </c>
      <c r="B200" s="27" t="s">
        <v>27</v>
      </c>
      <c r="C200" s="27" t="s">
        <v>14</v>
      </c>
      <c r="D200" s="28">
        <v>168406.1</v>
      </c>
      <c r="E200" s="29">
        <f>D200/D221</f>
        <v>1.9356133051353961</v>
      </c>
      <c r="F200" s="43">
        <v>3.3</v>
      </c>
      <c r="G200" s="6"/>
    </row>
    <row r="201" spans="1:7" ht="15.75" x14ac:dyDescent="0.25">
      <c r="A201" s="23">
        <v>17</v>
      </c>
      <c r="B201" s="23" t="s">
        <v>28</v>
      </c>
      <c r="C201" s="23" t="s">
        <v>14</v>
      </c>
      <c r="D201" s="24">
        <f>D202+D203+D206</f>
        <v>532854.51</v>
      </c>
      <c r="E201" s="25">
        <f>D201/D221</f>
        <v>6.1244828973380532</v>
      </c>
      <c r="F201" s="26">
        <f>E201*100/E219</f>
        <v>10.156865781056954</v>
      </c>
      <c r="G201" s="6"/>
    </row>
    <row r="202" spans="1:7" ht="15.75" x14ac:dyDescent="0.25">
      <c r="A202" s="27">
        <v>18</v>
      </c>
      <c r="B202" s="27" t="s">
        <v>29</v>
      </c>
      <c r="C202" s="27" t="s">
        <v>14</v>
      </c>
      <c r="D202" s="28">
        <v>399075.3</v>
      </c>
      <c r="E202" s="29">
        <f>D202/D221</f>
        <v>4.5868615236081096</v>
      </c>
      <c r="F202" s="43">
        <f>E202*100/E219</f>
        <v>7.6068686340574256</v>
      </c>
      <c r="G202" s="6"/>
    </row>
    <row r="203" spans="1:7" ht="15.75" x14ac:dyDescent="0.25">
      <c r="A203" s="50">
        <v>19</v>
      </c>
      <c r="B203" s="31" t="s">
        <v>23</v>
      </c>
      <c r="C203" s="31" t="s">
        <v>14</v>
      </c>
      <c r="D203" s="33">
        <v>87796.57</v>
      </c>
      <c r="E203" s="34">
        <f>D203/D221</f>
        <v>1.0091095811686819</v>
      </c>
      <c r="F203" s="30">
        <f>E203*100/E219</f>
        <v>1.6735111757375791</v>
      </c>
      <c r="G203" s="6"/>
    </row>
    <row r="204" spans="1:7" ht="15.75" x14ac:dyDescent="0.25">
      <c r="A204" s="44"/>
      <c r="B204" s="44" t="s">
        <v>24</v>
      </c>
      <c r="C204" s="44"/>
      <c r="D204" s="46"/>
      <c r="E204" s="47"/>
      <c r="F204" s="48"/>
      <c r="G204" s="6"/>
    </row>
    <row r="205" spans="1:7" ht="15.75" x14ac:dyDescent="0.25">
      <c r="A205" s="35"/>
      <c r="B205" s="35" t="s">
        <v>25</v>
      </c>
      <c r="C205" s="35"/>
      <c r="D205" s="37"/>
      <c r="E205" s="38"/>
      <c r="F205" s="39"/>
      <c r="G205" s="6"/>
    </row>
    <row r="206" spans="1:7" ht="15.75" x14ac:dyDescent="0.25">
      <c r="A206" s="53">
        <v>20</v>
      </c>
      <c r="B206" s="53" t="s">
        <v>27</v>
      </c>
      <c r="C206" s="27" t="s">
        <v>14</v>
      </c>
      <c r="D206" s="28">
        <v>45982.64</v>
      </c>
      <c r="E206" s="29">
        <v>0.52</v>
      </c>
      <c r="F206" s="43">
        <f>E206*100/E219</f>
        <v>0.86236998203476078</v>
      </c>
      <c r="G206" s="6"/>
    </row>
    <row r="207" spans="1:7" ht="15.75" x14ac:dyDescent="0.25">
      <c r="A207" s="54">
        <v>21</v>
      </c>
      <c r="B207" s="23" t="s">
        <v>30</v>
      </c>
      <c r="C207" s="23" t="s">
        <v>14</v>
      </c>
      <c r="D207" s="24">
        <f>D208+D209+D212</f>
        <v>0</v>
      </c>
      <c r="E207" s="25">
        <f>D207/D221</f>
        <v>0</v>
      </c>
      <c r="F207" s="26">
        <f>E207*100/E219</f>
        <v>0</v>
      </c>
      <c r="G207" s="6"/>
    </row>
    <row r="208" spans="1:7" ht="15.75" x14ac:dyDescent="0.25">
      <c r="A208" s="53">
        <v>22</v>
      </c>
      <c r="B208" s="27" t="s">
        <v>31</v>
      </c>
      <c r="C208" s="31" t="s">
        <v>14</v>
      </c>
      <c r="D208" s="33">
        <v>0</v>
      </c>
      <c r="E208" s="34">
        <f>D208/D221</f>
        <v>0</v>
      </c>
      <c r="F208" s="30">
        <v>0</v>
      </c>
      <c r="G208" s="6"/>
    </row>
    <row r="209" spans="1:7" ht="15.75" x14ac:dyDescent="0.25">
      <c r="A209" s="50">
        <v>23</v>
      </c>
      <c r="B209" s="55" t="s">
        <v>23</v>
      </c>
      <c r="C209" s="31" t="s">
        <v>14</v>
      </c>
      <c r="D209" s="33">
        <v>0</v>
      </c>
      <c r="E209" s="34">
        <f>D209/D221</f>
        <v>0</v>
      </c>
      <c r="F209" s="30">
        <f>E209*100/E219</f>
        <v>0</v>
      </c>
      <c r="G209" s="6"/>
    </row>
    <row r="210" spans="1:7" ht="15.75" x14ac:dyDescent="0.25">
      <c r="A210" s="44"/>
      <c r="B210" s="56" t="s">
        <v>24</v>
      </c>
      <c r="C210" s="44"/>
      <c r="D210" s="46"/>
      <c r="E210" s="47"/>
      <c r="F210" s="48"/>
      <c r="G210" s="6"/>
    </row>
    <row r="211" spans="1:7" ht="15.75" x14ac:dyDescent="0.25">
      <c r="A211" s="35"/>
      <c r="B211" s="57" t="s">
        <v>25</v>
      </c>
      <c r="C211" s="35"/>
      <c r="D211" s="37"/>
      <c r="E211" s="38"/>
      <c r="F211" s="39"/>
      <c r="G211" s="6"/>
    </row>
    <row r="212" spans="1:7" ht="15.75" x14ac:dyDescent="0.25">
      <c r="A212" s="50">
        <v>24</v>
      </c>
      <c r="B212" s="31" t="s">
        <v>27</v>
      </c>
      <c r="C212" s="44" t="s">
        <v>14</v>
      </c>
      <c r="D212" s="58">
        <v>0</v>
      </c>
      <c r="E212" s="47">
        <f>D212/D221</f>
        <v>0</v>
      </c>
      <c r="F212" s="43">
        <f>E212*100/E219</f>
        <v>0</v>
      </c>
      <c r="G212" s="6"/>
    </row>
    <row r="213" spans="1:7" ht="15.75" x14ac:dyDescent="0.25">
      <c r="A213" s="50">
        <v>25</v>
      </c>
      <c r="B213" s="31" t="s">
        <v>32</v>
      </c>
      <c r="C213" s="31" t="s">
        <v>14</v>
      </c>
      <c r="D213" s="50"/>
      <c r="E213" s="34"/>
      <c r="F213" s="30"/>
      <c r="G213" s="6"/>
    </row>
    <row r="214" spans="1:7" ht="15.75" x14ac:dyDescent="0.25">
      <c r="A214" s="59">
        <v>26</v>
      </c>
      <c r="B214" s="60" t="s">
        <v>89</v>
      </c>
      <c r="C214" s="60" t="s">
        <v>14</v>
      </c>
      <c r="D214" s="59"/>
      <c r="E214" s="61">
        <f>E178</f>
        <v>48.316462231621543</v>
      </c>
      <c r="F214" s="62">
        <f>E214*100/E219</f>
        <v>80.128205128205138</v>
      </c>
      <c r="G214" s="6"/>
    </row>
    <row r="215" spans="1:7" ht="15.75" x14ac:dyDescent="0.25">
      <c r="A215" s="50">
        <v>27</v>
      </c>
      <c r="B215" s="31" t="s">
        <v>33</v>
      </c>
      <c r="C215" s="31" t="s">
        <v>14</v>
      </c>
      <c r="D215" s="50"/>
      <c r="E215" s="34"/>
      <c r="F215" s="30"/>
      <c r="G215" s="6"/>
    </row>
    <row r="216" spans="1:7" ht="15.75" x14ac:dyDescent="0.25">
      <c r="A216" s="59">
        <v>28</v>
      </c>
      <c r="B216" s="60" t="s">
        <v>35</v>
      </c>
      <c r="C216" s="60" t="s">
        <v>14</v>
      </c>
      <c r="D216" s="63">
        <f>D178*4%</f>
        <v>168149.01920000001</v>
      </c>
      <c r="E216" s="61">
        <f>D216/D221</f>
        <v>1.9326584892648615</v>
      </c>
      <c r="F216" s="62">
        <f>E216*100/E219</f>
        <v>3.2051282051282048</v>
      </c>
      <c r="G216" s="6"/>
    </row>
    <row r="217" spans="1:7" ht="15.75" x14ac:dyDescent="0.25">
      <c r="A217" s="59">
        <v>29</v>
      </c>
      <c r="B217" s="60" t="s">
        <v>36</v>
      </c>
      <c r="C217" s="60" t="s">
        <v>14</v>
      </c>
      <c r="D217" s="63"/>
      <c r="E217" s="61">
        <f>E214+E216</f>
        <v>50.249120720886403</v>
      </c>
      <c r="F217" s="62">
        <f>F214+F216</f>
        <v>83.333333333333343</v>
      </c>
      <c r="G217" s="6"/>
    </row>
    <row r="218" spans="1:7" ht="15.75" x14ac:dyDescent="0.25">
      <c r="A218" s="59">
        <v>30</v>
      </c>
      <c r="B218" s="60" t="s">
        <v>37</v>
      </c>
      <c r="C218" s="60" t="s">
        <v>14</v>
      </c>
      <c r="D218" s="59"/>
      <c r="E218" s="61">
        <f>E217*20%</f>
        <v>10.049824144177281</v>
      </c>
      <c r="F218" s="62">
        <f>E218*100/E219</f>
        <v>16.666666666666668</v>
      </c>
      <c r="G218" s="6"/>
    </row>
    <row r="219" spans="1:7" ht="15.75" x14ac:dyDescent="0.25">
      <c r="A219" s="54">
        <v>31</v>
      </c>
      <c r="B219" s="23" t="s">
        <v>38</v>
      </c>
      <c r="C219" s="23" t="s">
        <v>14</v>
      </c>
      <c r="D219" s="54"/>
      <c r="E219" s="25">
        <f>E217+E218</f>
        <v>60.298944865063682</v>
      </c>
      <c r="F219" s="26">
        <f>F217+F218</f>
        <v>100.00000000000001</v>
      </c>
      <c r="G219" s="6"/>
    </row>
    <row r="220" spans="1:7" ht="15.75" x14ac:dyDescent="0.25">
      <c r="A220" s="27">
        <v>32</v>
      </c>
      <c r="B220" s="27" t="s">
        <v>39</v>
      </c>
      <c r="C220" s="27"/>
      <c r="D220" s="53"/>
      <c r="E220" s="29"/>
      <c r="F220" s="43"/>
      <c r="G220" s="6"/>
    </row>
    <row r="221" spans="1:7" ht="15.75" x14ac:dyDescent="0.25">
      <c r="A221" s="23">
        <v>33</v>
      </c>
      <c r="B221" s="23" t="s">
        <v>42</v>
      </c>
      <c r="C221" s="23" t="s">
        <v>41</v>
      </c>
      <c r="D221" s="64">
        <v>87004</v>
      </c>
      <c r="E221" s="25"/>
      <c r="F221" s="26"/>
      <c r="G221" s="6"/>
    </row>
    <row r="222" spans="1:7" ht="15.75" x14ac:dyDescent="0.25">
      <c r="A222" s="65"/>
      <c r="B222" s="65"/>
      <c r="C222" s="65"/>
      <c r="D222" s="66"/>
      <c r="E222" s="67"/>
      <c r="F222" s="79"/>
      <c r="G222" s="6"/>
    </row>
    <row r="223" spans="1:7" ht="15.75" x14ac:dyDescent="0.25">
      <c r="A223" s="65"/>
      <c r="B223" s="65"/>
      <c r="C223" s="65"/>
      <c r="D223" s="66"/>
      <c r="E223" s="67"/>
      <c r="F223" s="79"/>
      <c r="G223" s="6"/>
    </row>
    <row r="224" spans="1:7" ht="15.75" x14ac:dyDescent="0.25">
      <c r="A224" s="65"/>
      <c r="B224" s="6" t="s">
        <v>129</v>
      </c>
      <c r="C224" s="65"/>
      <c r="D224" s="66"/>
      <c r="E224" s="67"/>
      <c r="F224" s="79"/>
      <c r="G224" s="6"/>
    </row>
    <row r="225" spans="1:7" ht="15.75" x14ac:dyDescent="0.25">
      <c r="A225" s="65"/>
      <c r="B225" s="65"/>
      <c r="C225" s="65"/>
      <c r="D225" s="66"/>
      <c r="E225" s="67"/>
      <c r="F225" s="79"/>
      <c r="G225" s="6"/>
    </row>
    <row r="226" spans="1:7" ht="15.75" x14ac:dyDescent="0.25">
      <c r="B226" s="13" t="s">
        <v>91</v>
      </c>
      <c r="C226" s="13"/>
      <c r="D226" s="13"/>
      <c r="E226" s="13"/>
      <c r="F226" s="13"/>
      <c r="G226" s="6"/>
    </row>
    <row r="227" spans="1:7" ht="15.75" x14ac:dyDescent="0.25">
      <c r="B227" s="13" t="s">
        <v>119</v>
      </c>
      <c r="C227" s="13"/>
      <c r="D227" s="13"/>
      <c r="E227" s="13"/>
      <c r="F227" s="13"/>
      <c r="G227" s="6"/>
    </row>
    <row r="228" spans="1:7" ht="15.75" x14ac:dyDescent="0.25">
      <c r="A228" s="14" t="s">
        <v>1</v>
      </c>
      <c r="B228" s="14" t="s">
        <v>2</v>
      </c>
      <c r="C228" s="14" t="s">
        <v>3</v>
      </c>
      <c r="D228" s="97" t="s">
        <v>120</v>
      </c>
      <c r="E228" s="97"/>
      <c r="F228" s="98"/>
      <c r="G228" s="6"/>
    </row>
    <row r="229" spans="1:7" ht="15.75" x14ac:dyDescent="0.25">
      <c r="A229" s="15" t="s">
        <v>4</v>
      </c>
      <c r="B229" s="15"/>
      <c r="C229" s="15" t="s">
        <v>5</v>
      </c>
      <c r="D229" s="14" t="s">
        <v>6</v>
      </c>
      <c r="E229" s="14" t="s">
        <v>7</v>
      </c>
      <c r="F229" s="16" t="s">
        <v>8</v>
      </c>
      <c r="G229" s="6"/>
    </row>
    <row r="230" spans="1:7" ht="15.75" x14ac:dyDescent="0.25">
      <c r="A230" s="17"/>
      <c r="B230" s="17"/>
      <c r="C230" s="17"/>
      <c r="D230" s="17"/>
      <c r="E230" s="17" t="s">
        <v>9</v>
      </c>
      <c r="F230" s="18" t="s">
        <v>10</v>
      </c>
      <c r="G230" s="6"/>
    </row>
    <row r="231" spans="1:7" ht="15.75" x14ac:dyDescent="0.25">
      <c r="A231" s="19">
        <v>1</v>
      </c>
      <c r="B231" s="19" t="s">
        <v>11</v>
      </c>
      <c r="C231" s="19" t="s">
        <v>12</v>
      </c>
      <c r="D231" s="20">
        <f>D232+D236+D240+D246+D254</f>
        <v>11094402.99</v>
      </c>
      <c r="E231" s="21">
        <f>D231/D274</f>
        <v>39.531803488392811</v>
      </c>
      <c r="F231" s="22"/>
      <c r="G231" s="6"/>
    </row>
    <row r="232" spans="1:7" ht="15.75" x14ac:dyDescent="0.25">
      <c r="A232" s="23">
        <v>2</v>
      </c>
      <c r="B232" s="23" t="s">
        <v>13</v>
      </c>
      <c r="C232" s="23" t="s">
        <v>14</v>
      </c>
      <c r="D232" s="24">
        <f>D233+D234</f>
        <v>2199108.0299999998</v>
      </c>
      <c r="E232" s="25">
        <f>D232/D274</f>
        <v>7.8359066792567118</v>
      </c>
      <c r="F232" s="26">
        <f>E232*100/E272</f>
        <v>16.056992263960822</v>
      </c>
      <c r="G232" s="6"/>
    </row>
    <row r="233" spans="1:7" ht="15.75" x14ac:dyDescent="0.25">
      <c r="A233" s="27">
        <v>3</v>
      </c>
      <c r="B233" s="27" t="s">
        <v>15</v>
      </c>
      <c r="C233" s="27" t="s">
        <v>14</v>
      </c>
      <c r="D233" s="28">
        <v>2193082.0299999998</v>
      </c>
      <c r="E233" s="29">
        <f>D233/D274</f>
        <v>7.8144347128935125</v>
      </c>
      <c r="F233" s="30">
        <f>F232</f>
        <v>16.056992263960822</v>
      </c>
      <c r="G233" s="6"/>
    </row>
    <row r="234" spans="1:7" ht="15.75" x14ac:dyDescent="0.25">
      <c r="A234" s="31">
        <v>4</v>
      </c>
      <c r="B234" s="32" t="s">
        <v>16</v>
      </c>
      <c r="C234" s="31" t="s">
        <v>14</v>
      </c>
      <c r="D234" s="33">
        <v>6026</v>
      </c>
      <c r="E234" s="34">
        <v>0.03</v>
      </c>
      <c r="F234" s="30"/>
      <c r="G234" s="6"/>
    </row>
    <row r="235" spans="1:7" ht="15.75" x14ac:dyDescent="0.25">
      <c r="A235" s="35"/>
      <c r="B235" s="36" t="s">
        <v>17</v>
      </c>
      <c r="C235" s="35" t="s">
        <v>14</v>
      </c>
      <c r="D235" s="37"/>
      <c r="E235" s="38"/>
      <c r="F235" s="39"/>
      <c r="G235" s="6"/>
    </row>
    <row r="236" spans="1:7" ht="15.75" x14ac:dyDescent="0.25">
      <c r="A236" s="40">
        <v>5</v>
      </c>
      <c r="B236" s="40" t="s">
        <v>18</v>
      </c>
      <c r="C236" s="40" t="s">
        <v>14</v>
      </c>
      <c r="D236" s="41">
        <f>D237+D238</f>
        <v>2111984.9500000002</v>
      </c>
      <c r="E236" s="42">
        <v>7.52</v>
      </c>
      <c r="F236" s="26">
        <f>E236*100/E272</f>
        <v>15.409650314574598</v>
      </c>
      <c r="G236" s="6"/>
    </row>
    <row r="237" spans="1:7" ht="15.75" x14ac:dyDescent="0.25">
      <c r="A237" s="27">
        <v>6</v>
      </c>
      <c r="B237" s="27" t="s">
        <v>19</v>
      </c>
      <c r="C237" s="27" t="s">
        <v>14</v>
      </c>
      <c r="D237" s="28">
        <v>1311788.8700000001</v>
      </c>
      <c r="E237" s="29">
        <f>D237/D274</f>
        <v>4.6741929127545481</v>
      </c>
      <c r="F237" s="43">
        <f>E237*100/E272</f>
        <v>9.578148708565223</v>
      </c>
      <c r="G237" s="6"/>
    </row>
    <row r="238" spans="1:7" ht="15.75" x14ac:dyDescent="0.25">
      <c r="A238" s="31">
        <v>7</v>
      </c>
      <c r="B238" s="32" t="s">
        <v>20</v>
      </c>
      <c r="C238" s="31" t="s">
        <v>14</v>
      </c>
      <c r="D238" s="33">
        <v>800196.08</v>
      </c>
      <c r="E238" s="34">
        <f>D238/D274</f>
        <v>2.8512750271695557</v>
      </c>
      <c r="F238" s="30">
        <f>E238*100/E272</f>
        <v>5.8427062658726117</v>
      </c>
      <c r="G238" s="6"/>
    </row>
    <row r="239" spans="1:7" ht="15.75" x14ac:dyDescent="0.25">
      <c r="A239" s="35"/>
      <c r="B239" s="36" t="s">
        <v>21</v>
      </c>
      <c r="C239" s="35"/>
      <c r="D239" s="37"/>
      <c r="E239" s="38"/>
      <c r="F239" s="39"/>
      <c r="G239" s="6"/>
    </row>
    <row r="240" spans="1:7" ht="15.75" x14ac:dyDescent="0.25">
      <c r="A240" s="23">
        <v>8</v>
      </c>
      <c r="B240" s="23" t="s">
        <v>22</v>
      </c>
      <c r="C240" s="23" t="s">
        <v>14</v>
      </c>
      <c r="D240" s="24">
        <f>D241+D244+D245</f>
        <v>1726189.3800000001</v>
      </c>
      <c r="E240" s="25">
        <f>D240/D274</f>
        <v>6.150793279766253</v>
      </c>
      <c r="F240" s="26">
        <f>E240*100/E272</f>
        <v>12.603932659366141</v>
      </c>
      <c r="G240" s="6"/>
    </row>
    <row r="241" spans="1:7" ht="15.75" x14ac:dyDescent="0.25">
      <c r="A241" s="31">
        <v>9</v>
      </c>
      <c r="B241" s="32" t="s">
        <v>23</v>
      </c>
      <c r="C241" s="31" t="s">
        <v>14</v>
      </c>
      <c r="D241" s="33">
        <v>288593.55</v>
      </c>
      <c r="E241" s="34">
        <f>D241/D274</f>
        <v>1.0283224358174918</v>
      </c>
      <c r="F241" s="30">
        <f>E241*100/E272</f>
        <v>2.1071927056621185</v>
      </c>
      <c r="G241" s="6"/>
    </row>
    <row r="242" spans="1:7" ht="15.75" x14ac:dyDescent="0.25">
      <c r="A242" s="44"/>
      <c r="B242" s="45" t="s">
        <v>24</v>
      </c>
      <c r="C242" s="44"/>
      <c r="D242" s="46"/>
      <c r="E242" s="47"/>
      <c r="F242" s="48"/>
      <c r="G242" s="6"/>
    </row>
    <row r="243" spans="1:7" ht="15.75" x14ac:dyDescent="0.25">
      <c r="A243" s="35"/>
      <c r="B243" s="36" t="s">
        <v>25</v>
      </c>
      <c r="C243" s="35"/>
      <c r="D243" s="37"/>
      <c r="E243" s="38"/>
      <c r="F243" s="39"/>
      <c r="G243" s="6"/>
    </row>
    <row r="244" spans="1:7" ht="15.75" x14ac:dyDescent="0.25">
      <c r="A244" s="35">
        <v>10</v>
      </c>
      <c r="B244" s="36" t="s">
        <v>101</v>
      </c>
      <c r="C244" s="35" t="s">
        <v>14</v>
      </c>
      <c r="D244" s="49">
        <v>1376979.08</v>
      </c>
      <c r="E244" s="38">
        <f>D244/D274</f>
        <v>4.9064800014252885</v>
      </c>
      <c r="F244" s="39">
        <f>E244*100/E272</f>
        <v>10.054141103379944</v>
      </c>
      <c r="G244" s="6"/>
    </row>
    <row r="245" spans="1:7" ht="15.75" x14ac:dyDescent="0.25">
      <c r="A245" s="35">
        <v>11</v>
      </c>
      <c r="B245" s="35" t="s">
        <v>92</v>
      </c>
      <c r="C245" s="35" t="s">
        <v>14</v>
      </c>
      <c r="D245" s="49">
        <v>60616.75</v>
      </c>
      <c r="E245" s="38">
        <v>0.21</v>
      </c>
      <c r="F245" s="39">
        <f>E245*100/E272</f>
        <v>0.43032268165700344</v>
      </c>
      <c r="G245" s="6"/>
    </row>
    <row r="246" spans="1:7" ht="15.75" x14ac:dyDescent="0.25">
      <c r="A246" s="23">
        <v>12</v>
      </c>
      <c r="B246" s="23" t="s">
        <v>26</v>
      </c>
      <c r="C246" s="23" t="s">
        <v>14</v>
      </c>
      <c r="D246" s="24">
        <f>D247+D248+D250+D253</f>
        <v>3095133.45</v>
      </c>
      <c r="E246" s="25">
        <f>D246/D274</f>
        <v>11.028642769334926</v>
      </c>
      <c r="F246" s="26">
        <f>E246*100/E272</f>
        <v>22.599405388272981</v>
      </c>
      <c r="G246" s="6"/>
    </row>
    <row r="247" spans="1:7" ht="15.75" x14ac:dyDescent="0.25">
      <c r="A247" s="27">
        <v>13</v>
      </c>
      <c r="B247" s="27" t="s">
        <v>15</v>
      </c>
      <c r="C247" s="27" t="s">
        <v>14</v>
      </c>
      <c r="D247" s="28">
        <v>10364</v>
      </c>
      <c r="E247" s="29">
        <f>D247/D274</f>
        <v>3.6929216625986569E-2</v>
      </c>
      <c r="F247" s="43">
        <v>0</v>
      </c>
      <c r="G247" s="6"/>
    </row>
    <row r="248" spans="1:7" ht="15.75" x14ac:dyDescent="0.25">
      <c r="A248" s="31">
        <v>14</v>
      </c>
      <c r="B248" s="32" t="s">
        <v>121</v>
      </c>
      <c r="C248" s="31" t="s">
        <v>14</v>
      </c>
      <c r="D248" s="33">
        <v>1290779.5</v>
      </c>
      <c r="E248" s="34">
        <f>D248/D274</f>
        <v>4.5993318961677563</v>
      </c>
      <c r="F248" s="30">
        <f>E248*100/E272</f>
        <v>9.4247468351880919</v>
      </c>
      <c r="G248" s="6"/>
    </row>
    <row r="249" spans="1:7" ht="15.75" x14ac:dyDescent="0.25">
      <c r="A249" s="35"/>
      <c r="B249" s="36" t="s">
        <v>122</v>
      </c>
      <c r="C249" s="35"/>
      <c r="D249" s="37"/>
      <c r="E249" s="38"/>
      <c r="F249" s="39"/>
      <c r="G249" s="6"/>
    </row>
    <row r="250" spans="1:7" ht="15.75" x14ac:dyDescent="0.25">
      <c r="A250" s="50">
        <v>15</v>
      </c>
      <c r="B250" s="31" t="s">
        <v>23</v>
      </c>
      <c r="C250" s="31" t="s">
        <v>14</v>
      </c>
      <c r="D250" s="33">
        <v>283971.49</v>
      </c>
      <c r="E250" s="34">
        <f>D250/D274</f>
        <v>1.0118530171569065</v>
      </c>
      <c r="F250" s="30">
        <f>E250*100/E272</f>
        <v>2.0734443037413803</v>
      </c>
      <c r="G250" s="6"/>
    </row>
    <row r="251" spans="1:7" ht="15.75" x14ac:dyDescent="0.25">
      <c r="A251" s="51"/>
      <c r="B251" s="44" t="s">
        <v>24</v>
      </c>
      <c r="C251" s="44"/>
      <c r="D251" s="46"/>
      <c r="E251" s="47"/>
      <c r="F251" s="48"/>
      <c r="G251" s="6"/>
    </row>
    <row r="252" spans="1:7" ht="15.75" x14ac:dyDescent="0.25">
      <c r="A252" s="52"/>
      <c r="B252" s="35" t="s">
        <v>25</v>
      </c>
      <c r="C252" s="35"/>
      <c r="D252" s="37"/>
      <c r="E252" s="38"/>
      <c r="F252" s="39"/>
      <c r="G252" s="6"/>
    </row>
    <row r="253" spans="1:7" ht="15.75" x14ac:dyDescent="0.25">
      <c r="A253" s="27">
        <v>16</v>
      </c>
      <c r="B253" s="27" t="s">
        <v>27</v>
      </c>
      <c r="C253" s="27" t="s">
        <v>14</v>
      </c>
      <c r="D253" s="28">
        <v>1510018.46</v>
      </c>
      <c r="E253" s="29">
        <f>D253/D274</f>
        <v>5.3805286393842753</v>
      </c>
      <c r="F253" s="43">
        <v>11.1</v>
      </c>
      <c r="G253" s="6"/>
    </row>
    <row r="254" spans="1:7" ht="15.75" x14ac:dyDescent="0.25">
      <c r="A254" s="23">
        <v>17</v>
      </c>
      <c r="B254" s="23" t="s">
        <v>28</v>
      </c>
      <c r="C254" s="23" t="s">
        <v>14</v>
      </c>
      <c r="D254" s="24">
        <f>D255+D256+D259</f>
        <v>1961987.1800000002</v>
      </c>
      <c r="E254" s="25">
        <f>D254/D274</f>
        <v>6.9909928201108169</v>
      </c>
      <c r="F254" s="26">
        <f>E254*100/E272</f>
        <v>14.325632275214016</v>
      </c>
      <c r="G254" s="6"/>
    </row>
    <row r="255" spans="1:7" ht="15.75" x14ac:dyDescent="0.25">
      <c r="A255" s="27">
        <v>18</v>
      </c>
      <c r="B255" s="27" t="s">
        <v>123</v>
      </c>
      <c r="C255" s="27" t="s">
        <v>14</v>
      </c>
      <c r="D255" s="28">
        <v>1430020.58</v>
      </c>
      <c r="E255" s="29">
        <f>D255/D274</f>
        <v>5.0954785583210107</v>
      </c>
      <c r="F255" s="43">
        <f>E255*100/E272</f>
        <v>10.441428559725995</v>
      </c>
      <c r="G255" s="6"/>
    </row>
    <row r="256" spans="1:7" ht="15.75" x14ac:dyDescent="0.25">
      <c r="A256" s="50">
        <v>19</v>
      </c>
      <c r="B256" s="31" t="s">
        <v>23</v>
      </c>
      <c r="C256" s="31" t="s">
        <v>14</v>
      </c>
      <c r="D256" s="33">
        <v>314604.53000000003</v>
      </c>
      <c r="E256" s="34">
        <f>D256/D274</f>
        <v>1.1210052913823514</v>
      </c>
      <c r="F256" s="30">
        <f>E256*100/E272</f>
        <v>2.2971143006635426</v>
      </c>
      <c r="G256" s="6"/>
    </row>
    <row r="257" spans="1:7" ht="15.75" x14ac:dyDescent="0.25">
      <c r="A257" s="44"/>
      <c r="B257" s="44" t="s">
        <v>24</v>
      </c>
      <c r="C257" s="44"/>
      <c r="D257" s="46"/>
      <c r="E257" s="47"/>
      <c r="F257" s="48"/>
      <c r="G257" s="6"/>
    </row>
    <row r="258" spans="1:7" ht="15.75" x14ac:dyDescent="0.25">
      <c r="A258" s="35"/>
      <c r="B258" s="35" t="s">
        <v>25</v>
      </c>
      <c r="C258" s="35"/>
      <c r="D258" s="37"/>
      <c r="E258" s="38"/>
      <c r="F258" s="39"/>
      <c r="G258" s="6"/>
    </row>
    <row r="259" spans="1:7" ht="15.75" x14ac:dyDescent="0.25">
      <c r="A259" s="53">
        <v>20</v>
      </c>
      <c r="B259" s="53" t="s">
        <v>27</v>
      </c>
      <c r="C259" s="27" t="s">
        <v>14</v>
      </c>
      <c r="D259" s="28">
        <v>217362.07</v>
      </c>
      <c r="E259" s="29">
        <f>D259/D274</f>
        <v>0.77450897040745426</v>
      </c>
      <c r="F259" s="43">
        <f>E259*100/E272</f>
        <v>1.5870894148244783</v>
      </c>
      <c r="G259" s="6"/>
    </row>
    <row r="260" spans="1:7" ht="15.75" x14ac:dyDescent="0.25">
      <c r="A260" s="54">
        <v>21</v>
      </c>
      <c r="B260" s="23" t="s">
        <v>30</v>
      </c>
      <c r="C260" s="23" t="s">
        <v>14</v>
      </c>
      <c r="D260" s="24">
        <f>D261+D262+D265</f>
        <v>0</v>
      </c>
      <c r="E260" s="25">
        <f>D260/D274</f>
        <v>0</v>
      </c>
      <c r="F260" s="26">
        <f>E260*100/E272</f>
        <v>0</v>
      </c>
      <c r="G260" s="6"/>
    </row>
    <row r="261" spans="1:7" ht="15.75" x14ac:dyDescent="0.25">
      <c r="A261" s="53">
        <v>22</v>
      </c>
      <c r="B261" s="27" t="s">
        <v>31</v>
      </c>
      <c r="C261" s="31" t="s">
        <v>14</v>
      </c>
      <c r="D261" s="33">
        <v>0</v>
      </c>
      <c r="E261" s="34">
        <f>D261/D274</f>
        <v>0</v>
      </c>
      <c r="F261" s="30">
        <f>E261*100/E272</f>
        <v>0</v>
      </c>
      <c r="G261" s="6"/>
    </row>
    <row r="262" spans="1:7" ht="15.75" x14ac:dyDescent="0.25">
      <c r="A262" s="50">
        <v>23</v>
      </c>
      <c r="B262" s="55" t="s">
        <v>23</v>
      </c>
      <c r="C262" s="31" t="s">
        <v>14</v>
      </c>
      <c r="D262" s="33">
        <v>0</v>
      </c>
      <c r="E262" s="34">
        <f>D262/D274</f>
        <v>0</v>
      </c>
      <c r="F262" s="30">
        <f>E262*100/E272</f>
        <v>0</v>
      </c>
      <c r="G262" s="6"/>
    </row>
    <row r="263" spans="1:7" ht="15.75" x14ac:dyDescent="0.25">
      <c r="A263" s="44"/>
      <c r="B263" s="56" t="s">
        <v>24</v>
      </c>
      <c r="C263" s="44"/>
      <c r="D263" s="46"/>
      <c r="E263" s="47"/>
      <c r="F263" s="48"/>
      <c r="G263" s="6"/>
    </row>
    <row r="264" spans="1:7" ht="15.75" x14ac:dyDescent="0.25">
      <c r="A264" s="35"/>
      <c r="B264" s="57" t="s">
        <v>25</v>
      </c>
      <c r="C264" s="35"/>
      <c r="D264" s="37"/>
      <c r="E264" s="38"/>
      <c r="F264" s="39"/>
      <c r="G264" s="6"/>
    </row>
    <row r="265" spans="1:7" ht="15.75" x14ac:dyDescent="0.25">
      <c r="A265" s="50">
        <v>24</v>
      </c>
      <c r="B265" s="31" t="s">
        <v>27</v>
      </c>
      <c r="C265" s="44" t="s">
        <v>14</v>
      </c>
      <c r="D265" s="58">
        <v>0</v>
      </c>
      <c r="E265" s="47">
        <f>D265/D274</f>
        <v>0</v>
      </c>
      <c r="F265" s="48">
        <f>E265*100/E272</f>
        <v>0</v>
      </c>
      <c r="G265" s="6"/>
    </row>
    <row r="266" spans="1:7" ht="15.75" x14ac:dyDescent="0.25">
      <c r="A266" s="50">
        <v>25</v>
      </c>
      <c r="B266" s="31" t="s">
        <v>32</v>
      </c>
      <c r="C266" s="31" t="s">
        <v>14</v>
      </c>
      <c r="D266" s="50"/>
      <c r="E266" s="34"/>
      <c r="F266" s="30"/>
      <c r="G266" s="6"/>
    </row>
    <row r="267" spans="1:7" ht="15.75" x14ac:dyDescent="0.25">
      <c r="A267" s="59">
        <v>26</v>
      </c>
      <c r="B267" s="60" t="s">
        <v>89</v>
      </c>
      <c r="C267" s="60" t="s">
        <v>14</v>
      </c>
      <c r="D267" s="59"/>
      <c r="E267" s="61">
        <f>E231</f>
        <v>39.531803488392811</v>
      </c>
      <c r="F267" s="62">
        <f>F254+F246+F240+F236+F232</f>
        <v>80.995612901388554</v>
      </c>
      <c r="G267" s="6"/>
    </row>
    <row r="268" spans="1:7" ht="15.75" x14ac:dyDescent="0.25">
      <c r="A268" s="50">
        <v>27</v>
      </c>
      <c r="B268" s="31" t="s">
        <v>33</v>
      </c>
      <c r="C268" s="31" t="s">
        <v>34</v>
      </c>
      <c r="D268" s="50"/>
      <c r="E268" s="34"/>
      <c r="F268" s="30"/>
      <c r="G268" s="6"/>
    </row>
    <row r="269" spans="1:7" ht="15.75" x14ac:dyDescent="0.25">
      <c r="A269" s="59">
        <v>28</v>
      </c>
      <c r="B269" s="59" t="s">
        <v>35</v>
      </c>
      <c r="C269" s="59" t="s">
        <v>14</v>
      </c>
      <c r="D269" s="63">
        <v>318631.25</v>
      </c>
      <c r="E269" s="61">
        <f>D269/D274</f>
        <v>1.1353533823870015</v>
      </c>
      <c r="F269" s="62">
        <f>E269*100/E272</f>
        <v>2.3265157720815415</v>
      </c>
      <c r="G269" s="6"/>
    </row>
    <row r="270" spans="1:7" ht="15.75" x14ac:dyDescent="0.25">
      <c r="A270" s="59">
        <v>29</v>
      </c>
      <c r="B270" s="60" t="s">
        <v>36</v>
      </c>
      <c r="C270" s="60" t="s">
        <v>12</v>
      </c>
      <c r="D270" s="63"/>
      <c r="E270" s="61">
        <f>E267+E269</f>
        <v>40.667156870779813</v>
      </c>
      <c r="F270" s="26">
        <f>E270*100/E272</f>
        <v>83.333333333333343</v>
      </c>
      <c r="G270" s="6"/>
    </row>
    <row r="271" spans="1:7" ht="15.75" x14ac:dyDescent="0.25">
      <c r="A271" s="59">
        <v>30</v>
      </c>
      <c r="B271" s="60" t="s">
        <v>37</v>
      </c>
      <c r="C271" s="60" t="s">
        <v>14</v>
      </c>
      <c r="D271" s="59"/>
      <c r="E271" s="61">
        <f>E270*20%</f>
        <v>8.133431374155963</v>
      </c>
      <c r="F271" s="62">
        <f>E271*100/E272</f>
        <v>16.666666666666668</v>
      </c>
      <c r="G271" s="6"/>
    </row>
    <row r="272" spans="1:7" ht="15.75" x14ac:dyDescent="0.25">
      <c r="A272" s="54">
        <v>31</v>
      </c>
      <c r="B272" s="23" t="s">
        <v>38</v>
      </c>
      <c r="C272" s="23" t="s">
        <v>14</v>
      </c>
      <c r="D272" s="54"/>
      <c r="E272" s="25">
        <f>E270+E271</f>
        <v>48.800588244935774</v>
      </c>
      <c r="F272" s="26">
        <f>F270+F271</f>
        <v>100.00000000000001</v>
      </c>
      <c r="G272" s="6"/>
    </row>
    <row r="273" spans="1:7" ht="15.75" x14ac:dyDescent="0.25">
      <c r="A273" s="27">
        <v>32</v>
      </c>
      <c r="B273" s="27" t="s">
        <v>39</v>
      </c>
      <c r="C273" s="27"/>
      <c r="D273" s="53"/>
      <c r="E273" s="29"/>
      <c r="F273" s="29"/>
      <c r="G273" s="6"/>
    </row>
    <row r="274" spans="1:7" ht="15.75" x14ac:dyDescent="0.25">
      <c r="A274" s="23">
        <v>33</v>
      </c>
      <c r="B274" s="23" t="s">
        <v>40</v>
      </c>
      <c r="C274" s="23" t="s">
        <v>41</v>
      </c>
      <c r="D274" s="64">
        <v>280645</v>
      </c>
      <c r="E274" s="25"/>
      <c r="F274" s="25"/>
      <c r="G274" s="6"/>
    </row>
    <row r="275" spans="1:7" ht="15.75" x14ac:dyDescent="0.25">
      <c r="A275" s="65"/>
      <c r="B275" s="65"/>
      <c r="C275" s="65"/>
      <c r="D275" s="66"/>
      <c r="E275" s="67"/>
      <c r="F275" s="79"/>
      <c r="G275" s="6"/>
    </row>
    <row r="276" spans="1:7" ht="15.75" x14ac:dyDescent="0.25">
      <c r="A276" s="65"/>
      <c r="B276" s="65"/>
      <c r="C276" s="65"/>
      <c r="D276" s="66"/>
      <c r="E276" s="67"/>
      <c r="F276" s="79"/>
      <c r="G276" s="6"/>
    </row>
    <row r="277" spans="1:7" ht="15.75" x14ac:dyDescent="0.25">
      <c r="B277" s="13" t="s">
        <v>91</v>
      </c>
      <c r="C277" s="13"/>
      <c r="D277" s="13"/>
      <c r="E277" s="13"/>
      <c r="F277" s="13"/>
      <c r="G277" s="6"/>
    </row>
    <row r="278" spans="1:7" ht="15.75" x14ac:dyDescent="0.25">
      <c r="B278" s="13" t="s">
        <v>124</v>
      </c>
      <c r="C278" s="13"/>
      <c r="D278" s="13"/>
      <c r="E278" s="13"/>
      <c r="F278" s="13"/>
      <c r="G278" s="6"/>
    </row>
    <row r="279" spans="1:7" ht="15.75" x14ac:dyDescent="0.25">
      <c r="G279" s="6"/>
    </row>
    <row r="280" spans="1:7" ht="15.75" x14ac:dyDescent="0.25">
      <c r="A280" s="68" t="s">
        <v>1</v>
      </c>
      <c r="B280" s="68" t="s">
        <v>2</v>
      </c>
      <c r="C280" s="68" t="s">
        <v>3</v>
      </c>
      <c r="D280" s="99" t="s">
        <v>125</v>
      </c>
      <c r="E280" s="99"/>
      <c r="F280" s="100"/>
      <c r="G280" s="6"/>
    </row>
    <row r="281" spans="1:7" ht="15.75" x14ac:dyDescent="0.25">
      <c r="A281" s="69" t="s">
        <v>4</v>
      </c>
      <c r="B281" s="69"/>
      <c r="C281" s="69" t="s">
        <v>5</v>
      </c>
      <c r="D281" s="70" t="s">
        <v>6</v>
      </c>
      <c r="E281" s="70" t="s">
        <v>7</v>
      </c>
      <c r="F281" s="71" t="s">
        <v>8</v>
      </c>
      <c r="G281" s="6"/>
    </row>
    <row r="282" spans="1:7" ht="15.75" x14ac:dyDescent="0.25">
      <c r="A282" s="19"/>
      <c r="B282" s="19"/>
      <c r="C282" s="19"/>
      <c r="D282" s="72"/>
      <c r="E282" s="72" t="s">
        <v>9</v>
      </c>
      <c r="F282" s="73" t="s">
        <v>10</v>
      </c>
      <c r="G282" s="6"/>
    </row>
    <row r="283" spans="1:7" ht="15.75" x14ac:dyDescent="0.25">
      <c r="A283" s="19">
        <v>1</v>
      </c>
      <c r="B283" s="19" t="s">
        <v>11</v>
      </c>
      <c r="C283" s="19" t="s">
        <v>12</v>
      </c>
      <c r="D283" s="74">
        <f>D284+D288+D292+D298+D306</f>
        <v>5265785.54</v>
      </c>
      <c r="E283" s="75">
        <f>D283/D326</f>
        <v>53.967097177526803</v>
      </c>
      <c r="F283" s="76"/>
      <c r="G283" s="6"/>
    </row>
    <row r="284" spans="1:7" ht="15.75" x14ac:dyDescent="0.25">
      <c r="A284" s="23">
        <v>2</v>
      </c>
      <c r="B284" s="23" t="s">
        <v>13</v>
      </c>
      <c r="C284" s="23" t="s">
        <v>14</v>
      </c>
      <c r="D284" s="24">
        <f>D285+D286</f>
        <v>1363827.47</v>
      </c>
      <c r="E284" s="25">
        <f>D284/D326</f>
        <v>13.977365589193843</v>
      </c>
      <c r="F284" s="26">
        <f>E284*100/E324</f>
        <v>20.75024582718801</v>
      </c>
      <c r="G284" s="6"/>
    </row>
    <row r="285" spans="1:7" ht="15.75" x14ac:dyDescent="0.25">
      <c r="A285" s="27">
        <v>3</v>
      </c>
      <c r="B285" s="27" t="s">
        <v>15</v>
      </c>
      <c r="C285" s="27" t="s">
        <v>14</v>
      </c>
      <c r="D285" s="28">
        <v>375162.74</v>
      </c>
      <c r="E285" s="29">
        <v>3.85</v>
      </c>
      <c r="F285" s="30">
        <v>5.8</v>
      </c>
      <c r="G285" s="6"/>
    </row>
    <row r="286" spans="1:7" ht="15.75" x14ac:dyDescent="0.25">
      <c r="A286" s="31">
        <v>4</v>
      </c>
      <c r="B286" s="32" t="s">
        <v>16</v>
      </c>
      <c r="C286" s="31" t="s">
        <v>14</v>
      </c>
      <c r="D286" s="77">
        <v>988664.73</v>
      </c>
      <c r="E286" s="34">
        <f>D286/D326</f>
        <v>10.132460798983336</v>
      </c>
      <c r="F286" s="30">
        <f>E286*100/E324</f>
        <v>15.042251779963385</v>
      </c>
      <c r="G286" s="6"/>
    </row>
    <row r="287" spans="1:7" ht="15.75" x14ac:dyDescent="0.25">
      <c r="A287" s="35"/>
      <c r="B287" s="36" t="s">
        <v>17</v>
      </c>
      <c r="C287" s="35" t="s">
        <v>14</v>
      </c>
      <c r="D287" s="37"/>
      <c r="E287" s="38"/>
      <c r="F287" s="39"/>
      <c r="G287" s="6"/>
    </row>
    <row r="288" spans="1:7" ht="15.75" x14ac:dyDescent="0.25">
      <c r="A288" s="23">
        <v>5</v>
      </c>
      <c r="B288" s="23" t="s">
        <v>18</v>
      </c>
      <c r="C288" s="23" t="s">
        <v>14</v>
      </c>
      <c r="D288" s="24">
        <f>D289+D290</f>
        <v>711788.87</v>
      </c>
      <c r="E288" s="25">
        <f>D288/D326</f>
        <v>7.2948620534158692</v>
      </c>
      <c r="F288" s="26">
        <f>E288*100/E324</f>
        <v>10.829664568610257</v>
      </c>
      <c r="G288" s="6"/>
    </row>
    <row r="289" spans="1:7" ht="15.75" x14ac:dyDescent="0.25">
      <c r="A289" s="27">
        <v>6</v>
      </c>
      <c r="B289" s="27" t="s">
        <v>19</v>
      </c>
      <c r="C289" s="27" t="s">
        <v>14</v>
      </c>
      <c r="D289" s="28">
        <v>711788.87</v>
      </c>
      <c r="E289" s="29">
        <f>D289/D326</f>
        <v>7.2948620534158692</v>
      </c>
      <c r="F289" s="43">
        <f>E289*100/E324</f>
        <v>10.829664568610257</v>
      </c>
      <c r="G289" s="6"/>
    </row>
    <row r="290" spans="1:7" ht="15.75" x14ac:dyDescent="0.25">
      <c r="A290" s="31">
        <v>7</v>
      </c>
      <c r="B290" s="32" t="s">
        <v>20</v>
      </c>
      <c r="C290" s="31" t="s">
        <v>14</v>
      </c>
      <c r="D290" s="77"/>
      <c r="E290" s="34">
        <f>D290/D326</f>
        <v>0</v>
      </c>
      <c r="F290" s="30">
        <f>E290*100/E324</f>
        <v>0</v>
      </c>
      <c r="G290" s="6"/>
    </row>
    <row r="291" spans="1:7" ht="15.75" x14ac:dyDescent="0.25">
      <c r="A291" s="35"/>
      <c r="B291" s="36" t="s">
        <v>21</v>
      </c>
      <c r="C291" s="35"/>
      <c r="D291" s="37"/>
      <c r="E291" s="38"/>
      <c r="F291" s="39"/>
      <c r="G291" s="6"/>
    </row>
    <row r="292" spans="1:7" ht="15.75" x14ac:dyDescent="0.25">
      <c r="A292" s="23">
        <v>8</v>
      </c>
      <c r="B292" s="23" t="s">
        <v>22</v>
      </c>
      <c r="C292" s="23" t="s">
        <v>14</v>
      </c>
      <c r="D292" s="24">
        <f>D293+D296+D297</f>
        <v>1710634.97</v>
      </c>
      <c r="E292" s="25">
        <v>17.54</v>
      </c>
      <c r="F292" s="26">
        <f>E292*100/E324</f>
        <v>26.039192399049881</v>
      </c>
      <c r="G292" s="6"/>
    </row>
    <row r="293" spans="1:7" ht="15.75" x14ac:dyDescent="0.25">
      <c r="A293" s="31">
        <v>9</v>
      </c>
      <c r="B293" s="32" t="s">
        <v>23</v>
      </c>
      <c r="C293" s="31" t="s">
        <v>14</v>
      </c>
      <c r="D293" s="33">
        <v>156593.54999999999</v>
      </c>
      <c r="E293" s="34">
        <f>D293/D326</f>
        <v>1.6048696374034066</v>
      </c>
      <c r="F293" s="30">
        <f>E293*100/E324</f>
        <v>2.3825261837936558</v>
      </c>
      <c r="G293" s="6"/>
    </row>
    <row r="294" spans="1:7" ht="15.75" x14ac:dyDescent="0.25">
      <c r="A294" s="44"/>
      <c r="B294" s="45" t="s">
        <v>24</v>
      </c>
      <c r="C294" s="44"/>
      <c r="D294" s="46"/>
      <c r="E294" s="47"/>
      <c r="F294" s="48"/>
      <c r="G294" s="6"/>
    </row>
    <row r="295" spans="1:7" ht="15.75" x14ac:dyDescent="0.25">
      <c r="A295" s="35"/>
      <c r="B295" s="36" t="s">
        <v>25</v>
      </c>
      <c r="C295" s="35"/>
      <c r="D295" s="37"/>
      <c r="E295" s="38"/>
      <c r="F295" s="39"/>
      <c r="G295" s="6"/>
    </row>
    <row r="296" spans="1:7" ht="15.75" x14ac:dyDescent="0.25">
      <c r="A296" s="35">
        <v>10</v>
      </c>
      <c r="B296" s="36" t="s">
        <v>101</v>
      </c>
      <c r="C296" s="35" t="s">
        <v>12</v>
      </c>
      <c r="D296" s="49">
        <v>1554041.42</v>
      </c>
      <c r="E296" s="38">
        <v>15.94</v>
      </c>
      <c r="F296" s="39">
        <f>E296*100/E324</f>
        <v>23.663895486935868</v>
      </c>
      <c r="G296" s="6"/>
    </row>
    <row r="297" spans="1:7" ht="15.75" x14ac:dyDescent="0.25">
      <c r="A297" s="35">
        <v>11</v>
      </c>
      <c r="B297" s="35" t="s">
        <v>102</v>
      </c>
      <c r="C297" s="35" t="s">
        <v>14</v>
      </c>
      <c r="D297" s="49"/>
      <c r="E297" s="38"/>
      <c r="F297" s="39">
        <f>E297*100/E324</f>
        <v>0</v>
      </c>
      <c r="G297" s="6"/>
    </row>
    <row r="298" spans="1:7" ht="15.75" x14ac:dyDescent="0.25">
      <c r="A298" s="23">
        <v>12</v>
      </c>
      <c r="B298" s="23" t="s">
        <v>26</v>
      </c>
      <c r="C298" s="23" t="s">
        <v>14</v>
      </c>
      <c r="D298" s="24">
        <f>D299+D300+D302+D305</f>
        <v>800213.36</v>
      </c>
      <c r="E298" s="25">
        <f>D298/D326</f>
        <v>8.2010920942054231</v>
      </c>
      <c r="F298" s="26">
        <f>E298*100/E324</f>
        <v>12.175017954580499</v>
      </c>
      <c r="G298" s="6"/>
    </row>
    <row r="299" spans="1:7" ht="15.75" x14ac:dyDescent="0.25">
      <c r="A299" s="27">
        <v>13</v>
      </c>
      <c r="B299" s="27" t="s">
        <v>15</v>
      </c>
      <c r="C299" s="27" t="s">
        <v>14</v>
      </c>
      <c r="D299" s="28">
        <v>3603.65</v>
      </c>
      <c r="E299" s="29">
        <v>0.03</v>
      </c>
      <c r="F299" s="43">
        <f>E299*100/E324</f>
        <v>4.453681710213777E-2</v>
      </c>
      <c r="G299" s="6"/>
    </row>
    <row r="300" spans="1:7" ht="15.75" x14ac:dyDescent="0.25">
      <c r="A300" s="31">
        <v>14</v>
      </c>
      <c r="B300" s="32" t="s">
        <v>121</v>
      </c>
      <c r="C300" s="31" t="s">
        <v>14</v>
      </c>
      <c r="D300" s="33">
        <v>482008.7</v>
      </c>
      <c r="E300" s="34">
        <f>D300/D326</f>
        <v>4.9399296943857998</v>
      </c>
      <c r="F300" s="30">
        <f>E300*100/E324</f>
        <v>7.3336248432093223</v>
      </c>
      <c r="G300" s="6"/>
    </row>
    <row r="301" spans="1:7" ht="15.75" x14ac:dyDescent="0.25">
      <c r="A301" s="35"/>
      <c r="B301" s="36" t="s">
        <v>122</v>
      </c>
      <c r="C301" s="35"/>
      <c r="D301" s="37"/>
      <c r="E301" s="38"/>
      <c r="F301" s="39"/>
      <c r="G301" s="6"/>
    </row>
    <row r="302" spans="1:7" ht="15.75" x14ac:dyDescent="0.25">
      <c r="A302" s="50">
        <v>15</v>
      </c>
      <c r="B302" s="31" t="s">
        <v>23</v>
      </c>
      <c r="C302" s="31" t="s">
        <v>14</v>
      </c>
      <c r="D302" s="33">
        <v>106041.91</v>
      </c>
      <c r="E302" s="34">
        <f>D302/D326</f>
        <v>1.0867844917703486</v>
      </c>
      <c r="F302" s="30">
        <f>E302*100/E324</f>
        <v>1.6133974046471922</v>
      </c>
      <c r="G302" s="6"/>
    </row>
    <row r="303" spans="1:7" ht="15.75" x14ac:dyDescent="0.25">
      <c r="A303" s="51"/>
      <c r="B303" s="44" t="s">
        <v>24</v>
      </c>
      <c r="C303" s="44"/>
      <c r="D303" s="46"/>
      <c r="E303" s="47"/>
      <c r="F303" s="48"/>
      <c r="G303" s="6"/>
    </row>
    <row r="304" spans="1:7" ht="15.75" x14ac:dyDescent="0.25">
      <c r="A304" s="52"/>
      <c r="B304" s="35" t="s">
        <v>25</v>
      </c>
      <c r="C304" s="35"/>
      <c r="D304" s="37"/>
      <c r="E304" s="38"/>
      <c r="F304" s="39"/>
      <c r="G304" s="6"/>
    </row>
    <row r="305" spans="1:7" ht="15.75" x14ac:dyDescent="0.25">
      <c r="A305" s="27">
        <v>16</v>
      </c>
      <c r="B305" s="27" t="s">
        <v>27</v>
      </c>
      <c r="C305" s="27" t="s">
        <v>14</v>
      </c>
      <c r="D305" s="28">
        <v>208559.1</v>
      </c>
      <c r="E305" s="29">
        <f>D305/D326</f>
        <v>2.1374454260356242</v>
      </c>
      <c r="F305" s="43">
        <v>3.3</v>
      </c>
      <c r="G305" s="6"/>
    </row>
    <row r="306" spans="1:7" ht="15.75" x14ac:dyDescent="0.25">
      <c r="A306" s="23">
        <v>17</v>
      </c>
      <c r="B306" s="23" t="s">
        <v>28</v>
      </c>
      <c r="C306" s="23" t="s">
        <v>14</v>
      </c>
      <c r="D306" s="24">
        <f>D307+D308+D311</f>
        <v>679320.87</v>
      </c>
      <c r="E306" s="25">
        <f>D306/D326</f>
        <v>6.9621094758849695</v>
      </c>
      <c r="F306" s="26">
        <f>E306*100/E324</f>
        <v>10.335673212418305</v>
      </c>
      <c r="G306" s="6"/>
    </row>
    <row r="307" spans="1:7" ht="15.75" x14ac:dyDescent="0.25">
      <c r="A307" s="27">
        <v>18</v>
      </c>
      <c r="B307" s="27" t="s">
        <v>123</v>
      </c>
      <c r="C307" s="27" t="s">
        <v>14</v>
      </c>
      <c r="D307" s="28">
        <v>497230.87</v>
      </c>
      <c r="E307" s="29">
        <v>5.09</v>
      </c>
      <c r="F307" s="43">
        <v>7.5</v>
      </c>
      <c r="G307" s="6"/>
    </row>
    <row r="308" spans="1:7" ht="15.75" x14ac:dyDescent="0.25">
      <c r="A308" s="50">
        <v>19</v>
      </c>
      <c r="B308" s="31" t="s">
        <v>23</v>
      </c>
      <c r="C308" s="31" t="s">
        <v>14</v>
      </c>
      <c r="D308" s="33">
        <v>109390.79</v>
      </c>
      <c r="E308" s="34">
        <f>D308/D326</f>
        <v>1.1211059298583639</v>
      </c>
      <c r="F308" s="30">
        <f>E308*100/E324</f>
        <v>1.6643496583408015</v>
      </c>
      <c r="G308" s="6"/>
    </row>
    <row r="309" spans="1:7" ht="15.75" x14ac:dyDescent="0.25">
      <c r="A309" s="44"/>
      <c r="B309" s="44" t="s">
        <v>24</v>
      </c>
      <c r="C309" s="44"/>
      <c r="D309" s="46"/>
      <c r="E309" s="47"/>
      <c r="F309" s="48"/>
      <c r="G309" s="6"/>
    </row>
    <row r="310" spans="1:7" ht="15.75" x14ac:dyDescent="0.25">
      <c r="A310" s="35"/>
      <c r="B310" s="35" t="s">
        <v>25</v>
      </c>
      <c r="C310" s="35"/>
      <c r="D310" s="37"/>
      <c r="E310" s="38"/>
      <c r="F310" s="39"/>
      <c r="G310" s="6"/>
    </row>
    <row r="311" spans="1:7" ht="15.75" x14ac:dyDescent="0.25">
      <c r="A311" s="53">
        <v>20</v>
      </c>
      <c r="B311" s="53" t="s">
        <v>27</v>
      </c>
      <c r="C311" s="27" t="s">
        <v>14</v>
      </c>
      <c r="D311" s="28">
        <v>72699.210000000006</v>
      </c>
      <c r="E311" s="29">
        <f>D311/D326</f>
        <v>0.74506743599729441</v>
      </c>
      <c r="F311" s="43">
        <f>E311*100/E324</f>
        <v>1.1060977375256746</v>
      </c>
      <c r="G311" s="6"/>
    </row>
    <row r="312" spans="1:7" ht="15.75" x14ac:dyDescent="0.25">
      <c r="A312" s="54">
        <v>21</v>
      </c>
      <c r="B312" s="23" t="s">
        <v>30</v>
      </c>
      <c r="C312" s="23" t="s">
        <v>14</v>
      </c>
      <c r="D312" s="24">
        <f>D313+D314+D317</f>
        <v>0</v>
      </c>
      <c r="E312" s="25">
        <f>D312/D326</f>
        <v>0</v>
      </c>
      <c r="F312" s="26">
        <f>E312*100/E324</f>
        <v>0</v>
      </c>
      <c r="G312" s="6"/>
    </row>
    <row r="313" spans="1:7" ht="15.75" x14ac:dyDescent="0.25">
      <c r="A313" s="53">
        <v>22</v>
      </c>
      <c r="B313" s="27" t="s">
        <v>31</v>
      </c>
      <c r="C313" s="31" t="s">
        <v>14</v>
      </c>
      <c r="D313" s="33">
        <v>0</v>
      </c>
      <c r="E313" s="34">
        <f>D313/D326</f>
        <v>0</v>
      </c>
      <c r="F313" s="30">
        <v>0</v>
      </c>
      <c r="G313" s="6"/>
    </row>
    <row r="314" spans="1:7" ht="15.75" x14ac:dyDescent="0.25">
      <c r="A314" s="50">
        <v>23</v>
      </c>
      <c r="B314" s="55" t="s">
        <v>23</v>
      </c>
      <c r="C314" s="31" t="s">
        <v>14</v>
      </c>
      <c r="D314" s="33">
        <v>0</v>
      </c>
      <c r="E314" s="34">
        <f>D314/D326</f>
        <v>0</v>
      </c>
      <c r="F314" s="30">
        <f>E314*100/E324</f>
        <v>0</v>
      </c>
      <c r="G314" s="6"/>
    </row>
    <row r="315" spans="1:7" ht="15.75" x14ac:dyDescent="0.25">
      <c r="A315" s="44"/>
      <c r="B315" s="56" t="s">
        <v>24</v>
      </c>
      <c r="C315" s="44"/>
      <c r="D315" s="46"/>
      <c r="E315" s="47"/>
      <c r="F315" s="48"/>
      <c r="G315" s="6"/>
    </row>
    <row r="316" spans="1:7" ht="15.75" x14ac:dyDescent="0.25">
      <c r="A316" s="35"/>
      <c r="B316" s="57" t="s">
        <v>25</v>
      </c>
      <c r="C316" s="35"/>
      <c r="D316" s="37"/>
      <c r="E316" s="38"/>
      <c r="F316" s="39"/>
      <c r="G316" s="6"/>
    </row>
    <row r="317" spans="1:7" ht="15.75" x14ac:dyDescent="0.25">
      <c r="A317" s="50">
        <v>24</v>
      </c>
      <c r="B317" s="31" t="s">
        <v>27</v>
      </c>
      <c r="C317" s="44" t="s">
        <v>14</v>
      </c>
      <c r="D317" s="58">
        <v>0</v>
      </c>
      <c r="E317" s="47">
        <f>D317/D326</f>
        <v>0</v>
      </c>
      <c r="F317" s="43">
        <f>E317*100/E324</f>
        <v>0</v>
      </c>
      <c r="G317" s="6"/>
    </row>
    <row r="318" spans="1:7" ht="15.75" x14ac:dyDescent="0.25">
      <c r="A318" s="50">
        <v>25</v>
      </c>
      <c r="B318" s="31" t="s">
        <v>32</v>
      </c>
      <c r="C318" s="31" t="s">
        <v>14</v>
      </c>
      <c r="D318" s="50"/>
      <c r="E318" s="34"/>
      <c r="F318" s="30"/>
      <c r="G318" s="6"/>
    </row>
    <row r="319" spans="1:7" ht="15.75" x14ac:dyDescent="0.25">
      <c r="A319" s="59">
        <v>26</v>
      </c>
      <c r="B319" s="60" t="s">
        <v>89</v>
      </c>
      <c r="C319" s="60" t="s">
        <v>14</v>
      </c>
      <c r="D319" s="59"/>
      <c r="E319" s="61">
        <f>E283</f>
        <v>53.967097177526803</v>
      </c>
      <c r="F319" s="62">
        <f>E319*100/E324</f>
        <v>80.117424550960223</v>
      </c>
      <c r="G319" s="6"/>
    </row>
    <row r="320" spans="1:7" ht="15.75" x14ac:dyDescent="0.25">
      <c r="A320" s="50">
        <v>27</v>
      </c>
      <c r="B320" s="31" t="s">
        <v>33</v>
      </c>
      <c r="C320" s="31" t="s">
        <v>14</v>
      </c>
      <c r="D320" s="50"/>
      <c r="E320" s="34"/>
      <c r="F320" s="30"/>
      <c r="G320" s="6"/>
    </row>
    <row r="321" spans="1:7" ht="15.75" x14ac:dyDescent="0.25">
      <c r="A321" s="59">
        <v>28</v>
      </c>
      <c r="B321" s="60" t="s">
        <v>35</v>
      </c>
      <c r="C321" s="60" t="s">
        <v>14</v>
      </c>
      <c r="D321" s="63">
        <f>D283*4%</f>
        <v>210631.4216</v>
      </c>
      <c r="E321" s="61">
        <f>D321/D326</f>
        <v>2.1586838871010721</v>
      </c>
      <c r="F321" s="62">
        <f>E321*100/E324</f>
        <v>3.2046969820384086</v>
      </c>
      <c r="G321" s="6"/>
    </row>
    <row r="322" spans="1:7" ht="15.75" x14ac:dyDescent="0.25">
      <c r="A322" s="59">
        <v>29</v>
      </c>
      <c r="B322" s="60" t="s">
        <v>36</v>
      </c>
      <c r="C322" s="60" t="s">
        <v>14</v>
      </c>
      <c r="D322" s="63"/>
      <c r="E322" s="61">
        <f>E319+E321</f>
        <v>56.125781064627873</v>
      </c>
      <c r="F322" s="62">
        <f>F319+F321</f>
        <v>83.322121532998636</v>
      </c>
      <c r="G322" s="6"/>
    </row>
    <row r="323" spans="1:7" ht="15.75" x14ac:dyDescent="0.25">
      <c r="A323" s="59">
        <v>30</v>
      </c>
      <c r="B323" s="60" t="s">
        <v>37</v>
      </c>
      <c r="C323" s="60" t="s">
        <v>14</v>
      </c>
      <c r="D323" s="59"/>
      <c r="E323" s="61">
        <f>E322*20%</f>
        <v>11.225156212925576</v>
      </c>
      <c r="F323" s="62">
        <f>E323*100/E324</f>
        <v>16.664424306599727</v>
      </c>
      <c r="G323" s="6"/>
    </row>
    <row r="324" spans="1:7" ht="15.75" x14ac:dyDescent="0.25">
      <c r="A324" s="54">
        <v>31</v>
      </c>
      <c r="B324" s="23" t="s">
        <v>38</v>
      </c>
      <c r="C324" s="23" t="s">
        <v>14</v>
      </c>
      <c r="D324" s="54"/>
      <c r="E324" s="25">
        <v>67.36</v>
      </c>
      <c r="F324" s="26">
        <f>F322+F323</f>
        <v>99.986545839598364</v>
      </c>
      <c r="G324" s="6"/>
    </row>
    <row r="325" spans="1:7" ht="15.75" x14ac:dyDescent="0.25">
      <c r="A325" s="27">
        <v>32</v>
      </c>
      <c r="B325" s="27" t="s">
        <v>39</v>
      </c>
      <c r="C325" s="27"/>
      <c r="D325" s="53"/>
      <c r="E325" s="29"/>
      <c r="F325" s="43"/>
      <c r="G325" s="6"/>
    </row>
    <row r="326" spans="1:7" ht="15.75" x14ac:dyDescent="0.25">
      <c r="A326" s="23">
        <v>33</v>
      </c>
      <c r="B326" s="23" t="s">
        <v>42</v>
      </c>
      <c r="C326" s="23" t="s">
        <v>41</v>
      </c>
      <c r="D326" s="64">
        <v>97574</v>
      </c>
      <c r="E326" s="25"/>
      <c r="F326" s="26"/>
      <c r="G326" s="6"/>
    </row>
    <row r="327" spans="1:7" ht="15.75" x14ac:dyDescent="0.25">
      <c r="A327" s="65"/>
      <c r="B327" s="65"/>
      <c r="C327" s="65"/>
      <c r="D327" s="66"/>
      <c r="E327" s="67"/>
      <c r="F327" s="79"/>
      <c r="G327" s="6"/>
    </row>
    <row r="328" spans="1:7" ht="15.75" x14ac:dyDescent="0.25">
      <c r="A328" s="65"/>
      <c r="B328" s="65"/>
      <c r="C328" s="65"/>
      <c r="D328" s="66"/>
      <c r="E328" s="67"/>
      <c r="F328" s="79"/>
      <c r="G328" s="6"/>
    </row>
    <row r="329" spans="1:7" ht="15.75" x14ac:dyDescent="0.25">
      <c r="A329" s="65"/>
      <c r="B329" s="65"/>
      <c r="C329" s="65"/>
      <c r="D329" s="66"/>
      <c r="E329" s="67"/>
      <c r="F329" s="79"/>
      <c r="G329" s="6"/>
    </row>
    <row r="330" spans="1:7" ht="15.75" x14ac:dyDescent="0.25">
      <c r="A330" s="1"/>
      <c r="B330" s="2" t="s">
        <v>43</v>
      </c>
      <c r="C330" s="2"/>
      <c r="D330" s="2"/>
      <c r="E330" s="2"/>
      <c r="F330" s="2"/>
      <c r="G330" s="2"/>
    </row>
    <row r="331" spans="1:7" ht="15.75" x14ac:dyDescent="0.25">
      <c r="A331" s="1"/>
      <c r="B331" s="2"/>
      <c r="C331" s="2"/>
      <c r="D331" s="2"/>
      <c r="E331" s="2"/>
      <c r="F331" s="2"/>
      <c r="G331" s="2"/>
    </row>
    <row r="332" spans="1:7" ht="15.75" x14ac:dyDescent="0.25">
      <c r="A332" s="1"/>
      <c r="B332" s="1" t="s">
        <v>44</v>
      </c>
      <c r="C332" s="1"/>
      <c r="D332" s="1"/>
      <c r="E332" s="1"/>
      <c r="F332" s="1"/>
      <c r="G332" s="1"/>
    </row>
    <row r="333" spans="1:7" ht="15.75" x14ac:dyDescent="0.25">
      <c r="A333" s="1" t="s">
        <v>45</v>
      </c>
      <c r="B333" s="2"/>
      <c r="C333" s="2"/>
      <c r="D333" s="2"/>
      <c r="E333" s="2"/>
      <c r="F333" s="2"/>
      <c r="G333" s="2"/>
    </row>
    <row r="334" spans="1:7" ht="15.75" x14ac:dyDescent="0.25">
      <c r="A334" s="1"/>
      <c r="B334" s="1" t="s">
        <v>95</v>
      </c>
      <c r="C334" s="2"/>
      <c r="D334" s="2"/>
      <c r="E334" s="2"/>
      <c r="F334" s="2"/>
      <c r="G334" s="2"/>
    </row>
    <row r="335" spans="1:7" ht="15.75" x14ac:dyDescent="0.25">
      <c r="A335" s="1" t="s">
        <v>96</v>
      </c>
      <c r="B335" s="2"/>
      <c r="C335" s="2"/>
      <c r="D335" s="2"/>
      <c r="E335" s="2"/>
      <c r="F335" s="2"/>
      <c r="G335" s="2"/>
    </row>
    <row r="336" spans="1:7" ht="15.75" x14ac:dyDescent="0.25">
      <c r="A336" s="1" t="s">
        <v>99</v>
      </c>
      <c r="B336" s="2"/>
      <c r="C336" s="2"/>
      <c r="D336" s="2"/>
      <c r="E336" s="2"/>
      <c r="F336" s="2"/>
      <c r="G336" s="2"/>
    </row>
    <row r="337" spans="1:6" ht="15.75" x14ac:dyDescent="0.25">
      <c r="A337" s="1"/>
      <c r="B337" s="2" t="s">
        <v>49</v>
      </c>
      <c r="C337" s="2"/>
      <c r="D337" s="2"/>
      <c r="E337" s="2"/>
      <c r="F337" s="2"/>
    </row>
    <row r="338" spans="1:6" ht="15.75" x14ac:dyDescent="0.25">
      <c r="A338" s="1"/>
      <c r="B338" s="2" t="s">
        <v>93</v>
      </c>
      <c r="C338" s="2"/>
      <c r="D338" s="2"/>
      <c r="E338" s="2"/>
      <c r="F338" s="2"/>
    </row>
    <row r="339" spans="1:6" ht="15.75" x14ac:dyDescent="0.25">
      <c r="A339" s="1"/>
      <c r="B339" s="1" t="s">
        <v>130</v>
      </c>
      <c r="C339" s="1"/>
      <c r="D339" s="1"/>
      <c r="E339" s="1"/>
      <c r="F339" s="1"/>
    </row>
    <row r="340" spans="1:6" ht="15.75" x14ac:dyDescent="0.25">
      <c r="A340" s="1"/>
      <c r="B340" s="1" t="s">
        <v>131</v>
      </c>
      <c r="C340" s="1"/>
      <c r="D340" s="1"/>
      <c r="E340" s="1"/>
      <c r="F340" s="1"/>
    </row>
    <row r="341" spans="1:6" ht="15.75" x14ac:dyDescent="0.25">
      <c r="A341" s="1"/>
      <c r="B341" s="1" t="s">
        <v>132</v>
      </c>
      <c r="C341" s="1"/>
      <c r="D341" s="1"/>
      <c r="E341" s="1"/>
      <c r="F341" s="1"/>
    </row>
    <row r="342" spans="1:6" ht="15.75" x14ac:dyDescent="0.25">
      <c r="A342" s="1"/>
      <c r="B342" s="1" t="s">
        <v>133</v>
      </c>
      <c r="C342" s="1"/>
      <c r="D342" s="1"/>
      <c r="E342" s="1"/>
      <c r="F342" s="1"/>
    </row>
    <row r="343" spans="1:6" ht="15.75" x14ac:dyDescent="0.25">
      <c r="A343" s="1"/>
      <c r="B343" s="1"/>
      <c r="C343" s="1"/>
      <c r="D343" s="1"/>
      <c r="E343" s="1"/>
      <c r="F343" s="1"/>
    </row>
    <row r="344" spans="1:6" ht="15.75" x14ac:dyDescent="0.25">
      <c r="A344" s="1"/>
      <c r="B344" s="2" t="s">
        <v>49</v>
      </c>
      <c r="C344" s="2"/>
      <c r="D344" s="2"/>
      <c r="E344" s="2"/>
      <c r="F344" s="2"/>
    </row>
    <row r="345" spans="1:6" ht="15.75" x14ac:dyDescent="0.25">
      <c r="A345" s="1"/>
      <c r="B345" s="2" t="s">
        <v>94</v>
      </c>
      <c r="C345" s="2"/>
      <c r="D345" s="2"/>
      <c r="E345" s="2"/>
      <c r="F345" s="2"/>
    </row>
    <row r="346" spans="1:6" ht="15.75" x14ac:dyDescent="0.25">
      <c r="A346" s="1"/>
      <c r="B346" s="1" t="s">
        <v>134</v>
      </c>
      <c r="C346" s="1"/>
      <c r="D346" s="1"/>
      <c r="E346" s="1"/>
      <c r="F346" s="1"/>
    </row>
    <row r="347" spans="1:6" ht="15.75" x14ac:dyDescent="0.25">
      <c r="A347" s="1"/>
      <c r="B347" s="1" t="s">
        <v>135</v>
      </c>
      <c r="C347" s="1"/>
      <c r="D347" s="1"/>
      <c r="E347" s="1"/>
      <c r="F347" s="1"/>
    </row>
    <row r="348" spans="1:6" ht="15.75" x14ac:dyDescent="0.25">
      <c r="A348" s="1"/>
      <c r="B348" s="1" t="s">
        <v>136</v>
      </c>
      <c r="C348" s="1"/>
      <c r="D348" s="1"/>
      <c r="E348" s="1"/>
      <c r="F348" s="1"/>
    </row>
    <row r="349" spans="1:6" ht="15.75" x14ac:dyDescent="0.25">
      <c r="A349" s="1"/>
      <c r="B349" s="1" t="s">
        <v>137</v>
      </c>
      <c r="C349" s="1"/>
      <c r="D349" s="1"/>
      <c r="E349" s="1"/>
      <c r="F349" s="1"/>
    </row>
    <row r="350" spans="1:6" ht="15.75" x14ac:dyDescent="0.25">
      <c r="A350" s="1"/>
      <c r="B350" s="1"/>
      <c r="C350" s="1"/>
      <c r="D350" s="1"/>
      <c r="E350" s="1"/>
      <c r="F350" s="1"/>
    </row>
    <row r="351" spans="1:6" ht="15.75" x14ac:dyDescent="0.25">
      <c r="A351" s="1"/>
      <c r="B351" s="1"/>
      <c r="C351" s="1"/>
      <c r="D351" s="1"/>
      <c r="E351" s="1"/>
      <c r="F351" s="1"/>
    </row>
    <row r="352" spans="1:6" ht="15.75" x14ac:dyDescent="0.25">
      <c r="A352" s="1"/>
      <c r="B352" s="1" t="s">
        <v>51</v>
      </c>
      <c r="C352" s="1"/>
      <c r="D352" s="1"/>
      <c r="E352" s="1"/>
      <c r="F352" s="1"/>
    </row>
    <row r="353" spans="1:6" ht="15.75" x14ac:dyDescent="0.25">
      <c r="A353" s="1"/>
      <c r="B353" s="1"/>
      <c r="C353" s="1"/>
      <c r="D353" s="1"/>
      <c r="E353" s="1"/>
      <c r="F353" s="1"/>
    </row>
    <row r="354" spans="1:6" ht="15.75" x14ac:dyDescent="0.25">
      <c r="A354" s="1"/>
      <c r="B354" s="1" t="s">
        <v>52</v>
      </c>
      <c r="C354" s="1"/>
      <c r="D354" s="1"/>
      <c r="E354" s="1"/>
      <c r="F354" s="1"/>
    </row>
    <row r="355" spans="1:6" ht="15.75" x14ac:dyDescent="0.25">
      <c r="A355" s="1" t="s">
        <v>54</v>
      </c>
      <c r="B355" s="1"/>
      <c r="C355" s="1"/>
      <c r="D355" s="1"/>
      <c r="E355" s="1"/>
      <c r="F355" s="1"/>
    </row>
    <row r="356" spans="1:6" ht="15.75" x14ac:dyDescent="0.25">
      <c r="A356" s="1" t="s">
        <v>53</v>
      </c>
      <c r="B356" s="1"/>
      <c r="C356" s="1"/>
      <c r="D356" s="1"/>
      <c r="E356" s="1"/>
      <c r="F356" s="1"/>
    </row>
    <row r="357" spans="1:6" ht="15.75" x14ac:dyDescent="0.25">
      <c r="A357" s="1"/>
      <c r="B357" s="2" t="s">
        <v>55</v>
      </c>
      <c r="C357" s="1"/>
      <c r="D357" s="1"/>
      <c r="E357" s="1"/>
      <c r="F357" s="1"/>
    </row>
    <row r="358" spans="1:6" ht="15.75" x14ac:dyDescent="0.25">
      <c r="A358" s="1" t="s">
        <v>138</v>
      </c>
      <c r="B358" s="1"/>
      <c r="C358" s="1"/>
      <c r="D358" s="1"/>
      <c r="E358" s="1"/>
      <c r="F358" s="1"/>
    </row>
    <row r="359" spans="1:6" ht="15.75" x14ac:dyDescent="0.25">
      <c r="A359" s="1" t="s">
        <v>98</v>
      </c>
      <c r="B359" s="1"/>
      <c r="C359" s="1"/>
      <c r="D359" s="1"/>
      <c r="E359" s="1"/>
      <c r="F359" s="1"/>
    </row>
    <row r="360" spans="1:6" ht="15.75" x14ac:dyDescent="0.25">
      <c r="A360" s="1"/>
      <c r="B360" s="1"/>
      <c r="C360" s="1"/>
      <c r="D360" s="1"/>
      <c r="E360" s="1"/>
      <c r="F360" s="1"/>
    </row>
    <row r="361" spans="1:6" ht="15.75" x14ac:dyDescent="0.25">
      <c r="A361" s="1"/>
      <c r="B361" s="1" t="s">
        <v>57</v>
      </c>
      <c r="C361" s="1"/>
      <c r="D361" s="1"/>
      <c r="E361" s="1"/>
      <c r="F361" s="1"/>
    </row>
    <row r="362" spans="1:6" ht="15.75" x14ac:dyDescent="0.25">
      <c r="A362" s="1" t="s">
        <v>56</v>
      </c>
      <c r="B362" s="1"/>
      <c r="C362" s="1"/>
      <c r="D362" s="1"/>
      <c r="E362" s="1"/>
      <c r="F362" s="1"/>
    </row>
    <row r="363" spans="1:6" ht="15.75" x14ac:dyDescent="0.25">
      <c r="A363" s="1"/>
      <c r="B363" s="1" t="s">
        <v>58</v>
      </c>
      <c r="C363" s="1"/>
      <c r="D363" s="1"/>
      <c r="E363" s="1"/>
      <c r="F363" s="1"/>
    </row>
    <row r="364" spans="1:6" ht="15.75" x14ac:dyDescent="0.25">
      <c r="A364" s="1" t="s">
        <v>59</v>
      </c>
      <c r="B364" s="1"/>
      <c r="C364" s="1"/>
      <c r="D364" s="1"/>
      <c r="E364" s="1"/>
      <c r="F364" s="1"/>
    </row>
    <row r="365" spans="1:6" ht="15.75" x14ac:dyDescent="0.25">
      <c r="A365" s="1" t="s">
        <v>60</v>
      </c>
      <c r="B365" s="1"/>
      <c r="C365" s="1"/>
      <c r="D365" s="1"/>
      <c r="E365" s="1"/>
      <c r="F365" s="1"/>
    </row>
    <row r="366" spans="1:6" ht="15.75" x14ac:dyDescent="0.25">
      <c r="A366" s="1" t="s">
        <v>61</v>
      </c>
      <c r="B366" s="1"/>
      <c r="C366" s="1"/>
      <c r="D366" s="1"/>
      <c r="E366" s="1"/>
      <c r="F366" s="1"/>
    </row>
    <row r="367" spans="1:6" ht="15.75" x14ac:dyDescent="0.25">
      <c r="A367" s="1" t="s">
        <v>62</v>
      </c>
      <c r="B367" s="1"/>
      <c r="C367" s="1"/>
      <c r="D367" s="1"/>
      <c r="E367" s="1"/>
      <c r="F367" s="1"/>
    </row>
    <row r="368" spans="1:6" ht="15.75" x14ac:dyDescent="0.25">
      <c r="A368" s="1" t="s">
        <v>63</v>
      </c>
      <c r="B368" s="1"/>
      <c r="C368" s="1"/>
      <c r="D368" s="1"/>
      <c r="E368" s="1"/>
      <c r="F368" s="1"/>
    </row>
    <row r="369" spans="1:6" ht="15.75" x14ac:dyDescent="0.25">
      <c r="A369" s="1" t="s">
        <v>139</v>
      </c>
      <c r="B369" s="1"/>
      <c r="C369" s="1"/>
      <c r="D369" s="1"/>
      <c r="E369" s="1"/>
      <c r="F369" s="1"/>
    </row>
    <row r="370" spans="1:6" ht="15.75" x14ac:dyDescent="0.25">
      <c r="A370" s="1" t="s">
        <v>140</v>
      </c>
      <c r="B370" s="1"/>
      <c r="C370" s="1"/>
      <c r="D370" s="1"/>
      <c r="E370" s="1"/>
      <c r="F370" s="1"/>
    </row>
    <row r="371" spans="1:6" ht="15.75" x14ac:dyDescent="0.25">
      <c r="A371" s="1"/>
      <c r="B371" s="1" t="s">
        <v>66</v>
      </c>
      <c r="C371" s="1"/>
      <c r="D371" s="1"/>
      <c r="E371" s="1"/>
      <c r="F371" s="1"/>
    </row>
    <row r="372" spans="1:6" ht="15.75" x14ac:dyDescent="0.25">
      <c r="A372" s="1" t="s">
        <v>64</v>
      </c>
      <c r="B372" s="1"/>
      <c r="C372" s="1"/>
      <c r="D372" s="1"/>
      <c r="E372" s="1"/>
      <c r="F372" s="1"/>
    </row>
    <row r="373" spans="1:6" ht="15.75" x14ac:dyDescent="0.25">
      <c r="A373" s="1" t="s">
        <v>65</v>
      </c>
      <c r="B373" s="1"/>
      <c r="C373" s="1"/>
      <c r="D373" s="1"/>
      <c r="E373" s="1"/>
      <c r="F373" s="1"/>
    </row>
    <row r="374" spans="1:6" ht="15.75" x14ac:dyDescent="0.25">
      <c r="A374" s="1" t="s">
        <v>67</v>
      </c>
      <c r="B374" s="1"/>
      <c r="C374" s="1"/>
      <c r="D374" s="1"/>
      <c r="E374" s="1"/>
      <c r="F374" s="1"/>
    </row>
    <row r="375" spans="1:6" ht="15.75" x14ac:dyDescent="0.25">
      <c r="A375" s="1" t="s">
        <v>141</v>
      </c>
      <c r="B375" s="1"/>
      <c r="C375" s="1"/>
      <c r="D375" s="1"/>
      <c r="E375" s="1"/>
      <c r="F375" s="1"/>
    </row>
    <row r="376" spans="1:6" ht="15.75" x14ac:dyDescent="0.25">
      <c r="A376" s="1" t="s">
        <v>140</v>
      </c>
      <c r="B376" s="1"/>
      <c r="C376" s="1"/>
      <c r="D376" s="1"/>
      <c r="E376" s="1"/>
      <c r="F376" s="1"/>
    </row>
    <row r="377" spans="1:6" ht="15.75" x14ac:dyDescent="0.25">
      <c r="A377" s="1" t="s">
        <v>68</v>
      </c>
      <c r="B377" s="1"/>
      <c r="C377" s="1"/>
      <c r="D377" s="1"/>
      <c r="E377" s="1"/>
      <c r="F377" s="1"/>
    </row>
    <row r="378" spans="1:6" ht="15.75" x14ac:dyDescent="0.25">
      <c r="A378" s="1"/>
      <c r="B378" s="1" t="s">
        <v>71</v>
      </c>
      <c r="C378" s="1"/>
      <c r="D378" s="1"/>
      <c r="E378" s="1"/>
      <c r="F378" s="1"/>
    </row>
    <row r="379" spans="1:6" ht="15.75" x14ac:dyDescent="0.25">
      <c r="A379" s="1"/>
      <c r="B379" s="1" t="s">
        <v>69</v>
      </c>
      <c r="C379" s="1"/>
      <c r="D379" s="1"/>
      <c r="E379" s="1"/>
      <c r="F379" s="1"/>
    </row>
    <row r="380" spans="1:6" ht="15.75" x14ac:dyDescent="0.25">
      <c r="A380" s="1"/>
      <c r="B380" s="1" t="s">
        <v>70</v>
      </c>
      <c r="C380" s="1"/>
      <c r="D380" s="1"/>
      <c r="E380" s="1"/>
      <c r="F380" s="1"/>
    </row>
    <row r="381" spans="1:6" ht="15.75" x14ac:dyDescent="0.25">
      <c r="A381" s="1"/>
      <c r="B381" s="1" t="s">
        <v>72</v>
      </c>
      <c r="C381" s="1"/>
      <c r="D381" s="1"/>
      <c r="E381" s="1"/>
      <c r="F381" s="1"/>
    </row>
    <row r="382" spans="1:6" ht="15.75" x14ac:dyDescent="0.25">
      <c r="A382" s="1"/>
      <c r="B382" s="1" t="s">
        <v>73</v>
      </c>
      <c r="C382" s="1"/>
      <c r="D382" s="1"/>
      <c r="E382" s="1"/>
      <c r="F382" s="1"/>
    </row>
    <row r="383" spans="1:6" ht="15.75" x14ac:dyDescent="0.25">
      <c r="A383" s="1" t="s">
        <v>74</v>
      </c>
      <c r="B383" s="1"/>
      <c r="C383" s="1"/>
      <c r="D383" s="1"/>
      <c r="E383" s="1"/>
      <c r="F383" s="1"/>
    </row>
    <row r="384" spans="1:6" ht="15.75" x14ac:dyDescent="0.25">
      <c r="A384" s="1" t="s">
        <v>142</v>
      </c>
      <c r="B384" s="1"/>
      <c r="C384" s="1"/>
      <c r="D384" s="1"/>
      <c r="E384" s="1"/>
      <c r="F384" s="1"/>
    </row>
    <row r="385" spans="1:13" ht="15.75" x14ac:dyDescent="0.25">
      <c r="A385" s="1" t="s">
        <v>75</v>
      </c>
      <c r="B385" s="1"/>
      <c r="C385" s="1"/>
      <c r="D385" s="1"/>
      <c r="E385" s="1"/>
      <c r="F385" s="1"/>
    </row>
    <row r="386" spans="1:13" ht="15.75" x14ac:dyDescent="0.25">
      <c r="A386" s="1" t="s">
        <v>76</v>
      </c>
      <c r="B386" s="1"/>
      <c r="C386" s="1"/>
      <c r="D386" s="1"/>
      <c r="E386" s="1"/>
      <c r="F386" s="1"/>
    </row>
    <row r="387" spans="1:13" ht="15.75" x14ac:dyDescent="0.25">
      <c r="A387" s="1" t="s">
        <v>77</v>
      </c>
      <c r="B387" s="1"/>
      <c r="C387" s="1"/>
      <c r="D387" s="1"/>
      <c r="E387" s="1"/>
      <c r="F387" s="1"/>
    </row>
    <row r="388" spans="1:13" ht="15.75" x14ac:dyDescent="0.25">
      <c r="A388" s="1"/>
      <c r="B388" s="1"/>
      <c r="C388" s="1"/>
      <c r="D388" s="1"/>
      <c r="E388" s="1"/>
      <c r="F388" s="1"/>
    </row>
    <row r="389" spans="1:13" ht="15.75" x14ac:dyDescent="0.25">
      <c r="A389" s="1"/>
      <c r="B389" s="1"/>
      <c r="C389" s="1"/>
      <c r="D389" s="1"/>
      <c r="E389" s="1"/>
      <c r="F389" s="1"/>
    </row>
    <row r="390" spans="1:13" ht="15.75" x14ac:dyDescent="0.25">
      <c r="A390" s="2" t="s">
        <v>143</v>
      </c>
      <c r="B390" s="2"/>
      <c r="C390" s="2"/>
      <c r="D390" s="2"/>
      <c r="E390" s="2"/>
      <c r="F390" s="2"/>
    </row>
    <row r="391" spans="1:13" ht="15.75" x14ac:dyDescent="0.25">
      <c r="A391" s="1"/>
      <c r="B391" s="1"/>
      <c r="C391" s="1"/>
      <c r="D391" s="1"/>
      <c r="E391" s="1"/>
      <c r="F391" s="1"/>
    </row>
    <row r="392" spans="1:13" ht="15.75" x14ac:dyDescent="0.25">
      <c r="A392" s="1" t="s">
        <v>144</v>
      </c>
      <c r="B392" s="1"/>
      <c r="C392" s="1"/>
      <c r="D392" s="1"/>
      <c r="E392" s="1"/>
      <c r="J392" s="1"/>
      <c r="K392" s="1"/>
      <c r="L392" s="1"/>
      <c r="M392" s="1"/>
    </row>
    <row r="393" spans="1:13" ht="15.75" x14ac:dyDescent="0.25">
      <c r="A393" s="7" t="s">
        <v>145</v>
      </c>
      <c r="B393" s="1"/>
      <c r="C393" s="1"/>
      <c r="D393" s="1"/>
      <c r="E393" s="1"/>
      <c r="J393" s="1"/>
      <c r="K393" s="1"/>
      <c r="L393" s="1"/>
      <c r="M393" s="1"/>
    </row>
    <row r="394" spans="1:13" ht="15.75" x14ac:dyDescent="0.25">
      <c r="A394" s="1"/>
      <c r="B394" s="1"/>
      <c r="C394" s="1"/>
      <c r="D394" s="1"/>
      <c r="E394" s="1"/>
      <c r="F394" s="1"/>
    </row>
    <row r="395" spans="1:13" ht="15.75" x14ac:dyDescent="0.25">
      <c r="A395" s="1"/>
      <c r="B395" s="1"/>
      <c r="C395" s="1"/>
      <c r="D395" s="1"/>
      <c r="E395" s="1"/>
      <c r="F395" s="1"/>
    </row>
    <row r="396" spans="1:13" ht="15.75" x14ac:dyDescent="0.25">
      <c r="A396" s="1"/>
      <c r="B396" s="1" t="s">
        <v>81</v>
      </c>
      <c r="C396" s="1"/>
      <c r="D396" s="1"/>
      <c r="E396" s="1"/>
      <c r="F396" s="1"/>
    </row>
    <row r="397" spans="1:13" ht="15.75" x14ac:dyDescent="0.25">
      <c r="A397" s="1"/>
      <c r="B397" s="1"/>
      <c r="C397" s="1"/>
      <c r="D397" s="1"/>
      <c r="E397" s="1"/>
      <c r="F397" s="1"/>
    </row>
    <row r="398" spans="1:13" ht="15.75" x14ac:dyDescent="0.25">
      <c r="A398" s="1"/>
      <c r="B398" s="2" t="s">
        <v>82</v>
      </c>
      <c r="C398" s="1"/>
      <c r="D398" s="1"/>
      <c r="E398" s="1"/>
      <c r="F398" s="1"/>
    </row>
    <row r="399" spans="1:13" ht="15.75" x14ac:dyDescent="0.25">
      <c r="A399" s="1"/>
      <c r="B399" s="1"/>
      <c r="C399" s="1"/>
      <c r="D399" s="1"/>
      <c r="E399" s="1"/>
      <c r="F399" s="1"/>
    </row>
    <row r="400" spans="1:13" ht="15.75" x14ac:dyDescent="0.25">
      <c r="A400" s="87"/>
      <c r="B400" s="88"/>
      <c r="C400" s="96"/>
      <c r="D400" s="87" t="s">
        <v>150</v>
      </c>
      <c r="E400" s="96"/>
      <c r="F400" s="1"/>
    </row>
    <row r="401" spans="1:8" ht="15.75" x14ac:dyDescent="0.25">
      <c r="A401" s="94" t="s">
        <v>149</v>
      </c>
      <c r="B401" s="95"/>
      <c r="C401" s="95"/>
      <c r="D401" s="91">
        <v>42.8</v>
      </c>
      <c r="E401" s="92"/>
      <c r="F401" s="1"/>
    </row>
    <row r="402" spans="1:8" ht="15.75" x14ac:dyDescent="0.25">
      <c r="A402" s="87" t="s">
        <v>79</v>
      </c>
      <c r="B402" s="93"/>
      <c r="C402" s="82"/>
      <c r="D402" s="91">
        <v>48.8</v>
      </c>
      <c r="E402" s="92"/>
      <c r="F402" s="1"/>
    </row>
    <row r="403" spans="1:8" ht="15.75" x14ac:dyDescent="0.25">
      <c r="A403" s="87" t="s">
        <v>80</v>
      </c>
      <c r="B403" s="88"/>
      <c r="C403" s="85"/>
      <c r="D403" s="89">
        <v>0.14019999999999999</v>
      </c>
      <c r="E403" s="90"/>
      <c r="F403" s="1"/>
    </row>
    <row r="404" spans="1:8" ht="15.75" x14ac:dyDescent="0.25">
      <c r="A404" s="94" t="s">
        <v>151</v>
      </c>
      <c r="B404" s="95"/>
      <c r="C404" s="95"/>
      <c r="D404" s="91">
        <v>49.07</v>
      </c>
      <c r="E404" s="92"/>
      <c r="F404" s="1"/>
    </row>
    <row r="405" spans="1:8" ht="15.75" x14ac:dyDescent="0.25">
      <c r="A405" s="87" t="s">
        <v>79</v>
      </c>
      <c r="B405" s="93"/>
      <c r="C405" s="85"/>
      <c r="D405" s="91">
        <v>48.8</v>
      </c>
      <c r="E405" s="92"/>
      <c r="F405" s="1"/>
    </row>
    <row r="406" spans="1:8" ht="15.75" x14ac:dyDescent="0.25">
      <c r="A406" s="87" t="s">
        <v>147</v>
      </c>
      <c r="B406" s="88"/>
      <c r="C406" s="85"/>
      <c r="D406" s="89">
        <v>5.4999999999999997E-3</v>
      </c>
      <c r="E406" s="90"/>
      <c r="F406" s="1"/>
    </row>
    <row r="407" spans="1:8" ht="15.75" x14ac:dyDescent="0.25">
      <c r="A407" s="87" t="s">
        <v>146</v>
      </c>
      <c r="B407" s="88"/>
      <c r="C407" s="82"/>
      <c r="D407" s="91">
        <v>49.07</v>
      </c>
      <c r="E407" s="92"/>
      <c r="F407" s="1"/>
      <c r="G407" s="87"/>
      <c r="H407" s="101"/>
    </row>
    <row r="408" spans="1:8" ht="15.75" x14ac:dyDescent="0.25">
      <c r="A408" s="87" t="s">
        <v>79</v>
      </c>
      <c r="B408" s="93"/>
      <c r="C408" s="82"/>
      <c r="D408" s="91">
        <v>48.8</v>
      </c>
      <c r="E408" s="92"/>
      <c r="F408" s="1"/>
      <c r="G408" s="80"/>
      <c r="H408" s="80"/>
    </row>
    <row r="409" spans="1:8" ht="15.75" x14ac:dyDescent="0.25">
      <c r="A409" s="87" t="s">
        <v>147</v>
      </c>
      <c r="B409" s="88"/>
      <c r="C409" s="85"/>
      <c r="D409" s="89">
        <v>5.4999999999999997E-3</v>
      </c>
      <c r="E409" s="90"/>
      <c r="F409" s="1"/>
      <c r="G409" s="80"/>
      <c r="H409" s="80"/>
    </row>
    <row r="410" spans="1:8" ht="15.75" x14ac:dyDescent="0.25">
      <c r="A410" s="87" t="s">
        <v>148</v>
      </c>
      <c r="B410" s="88"/>
      <c r="C410" s="82"/>
      <c r="D410" s="91">
        <v>49.07</v>
      </c>
      <c r="E410" s="92"/>
      <c r="F410" s="1"/>
      <c r="G410" s="80"/>
      <c r="H410" s="80"/>
    </row>
    <row r="411" spans="1:8" ht="15.75" x14ac:dyDescent="0.25">
      <c r="A411" s="87" t="s">
        <v>79</v>
      </c>
      <c r="B411" s="93"/>
      <c r="C411" s="82"/>
      <c r="D411" s="91">
        <v>48.8</v>
      </c>
      <c r="E411" s="92"/>
      <c r="F411" s="1"/>
      <c r="G411" s="80"/>
      <c r="H411" s="80"/>
    </row>
    <row r="412" spans="1:8" ht="15.75" x14ac:dyDescent="0.25">
      <c r="A412" s="87" t="s">
        <v>147</v>
      </c>
      <c r="B412" s="88"/>
      <c r="C412" s="85"/>
      <c r="D412" s="89">
        <v>5.4999999999999997E-3</v>
      </c>
      <c r="E412" s="90"/>
      <c r="F412" s="1"/>
      <c r="G412" s="80"/>
      <c r="H412" s="80"/>
    </row>
    <row r="413" spans="1:8" ht="15.75" x14ac:dyDescent="0.25">
      <c r="A413" s="80"/>
      <c r="B413" s="81"/>
      <c r="C413" s="83"/>
      <c r="D413" s="84"/>
      <c r="E413" s="84"/>
      <c r="F413" s="1"/>
      <c r="G413" s="80"/>
      <c r="H413" s="80"/>
    </row>
    <row r="414" spans="1:8" ht="15.75" x14ac:dyDescent="0.25">
      <c r="A414" s="1"/>
      <c r="B414" s="2" t="s">
        <v>83</v>
      </c>
      <c r="C414" s="1"/>
      <c r="D414" s="1"/>
      <c r="E414" s="1"/>
      <c r="F414" s="1"/>
    </row>
    <row r="415" spans="1:8" ht="15.75" x14ac:dyDescent="0.25">
      <c r="A415" s="1"/>
      <c r="B415" s="2"/>
      <c r="C415" s="1"/>
      <c r="D415" s="1"/>
      <c r="E415" s="1"/>
      <c r="F415" s="1"/>
    </row>
    <row r="416" spans="1:8" ht="15.75" x14ac:dyDescent="0.25">
      <c r="A416" s="87"/>
      <c r="B416" s="88"/>
      <c r="C416" s="96"/>
      <c r="D416" s="87" t="s">
        <v>150</v>
      </c>
      <c r="E416" s="96"/>
      <c r="F416" s="1"/>
    </row>
    <row r="417" spans="1:6" ht="15.75" x14ac:dyDescent="0.25">
      <c r="A417" s="94" t="s">
        <v>149</v>
      </c>
      <c r="B417" s="95"/>
      <c r="C417" s="95"/>
      <c r="D417" s="91">
        <v>54.41</v>
      </c>
      <c r="E417" s="92"/>
      <c r="F417" s="1"/>
    </row>
    <row r="418" spans="1:6" ht="15.75" x14ac:dyDescent="0.25">
      <c r="A418" s="87" t="s">
        <v>79</v>
      </c>
      <c r="B418" s="93"/>
      <c r="C418" s="82"/>
      <c r="D418" s="91">
        <v>67.36</v>
      </c>
      <c r="E418" s="92"/>
      <c r="F418" s="1"/>
    </row>
    <row r="419" spans="1:6" ht="15.75" x14ac:dyDescent="0.25">
      <c r="A419" s="87" t="s">
        <v>80</v>
      </c>
      <c r="B419" s="88"/>
      <c r="C419" s="85"/>
      <c r="D419" s="89">
        <v>0.23799999999999999</v>
      </c>
      <c r="E419" s="90"/>
      <c r="F419" s="1"/>
    </row>
    <row r="420" spans="1:6" ht="15.75" x14ac:dyDescent="0.25">
      <c r="A420" s="94" t="s">
        <v>151</v>
      </c>
      <c r="B420" s="95"/>
      <c r="C420" s="95"/>
      <c r="D420" s="91">
        <v>60.3</v>
      </c>
      <c r="E420" s="92"/>
      <c r="F420" s="1"/>
    </row>
    <row r="421" spans="1:6" ht="15.75" x14ac:dyDescent="0.25">
      <c r="A421" s="87" t="s">
        <v>79</v>
      </c>
      <c r="B421" s="93"/>
      <c r="C421" s="85"/>
      <c r="D421" s="91">
        <v>67.36</v>
      </c>
      <c r="E421" s="92"/>
      <c r="F421" s="1"/>
    </row>
    <row r="422" spans="1:6" ht="15.75" x14ac:dyDescent="0.25">
      <c r="A422" s="87" t="s">
        <v>80</v>
      </c>
      <c r="B422" s="88"/>
      <c r="C422" s="85"/>
      <c r="D422" s="89">
        <v>0.1171</v>
      </c>
      <c r="E422" s="90"/>
      <c r="F422" s="1"/>
    </row>
    <row r="423" spans="1:6" ht="15.75" x14ac:dyDescent="0.25">
      <c r="A423" s="87" t="s">
        <v>146</v>
      </c>
      <c r="B423" s="88"/>
      <c r="C423" s="82"/>
      <c r="D423" s="91">
        <v>60.3</v>
      </c>
      <c r="E423" s="92"/>
      <c r="F423" s="1"/>
    </row>
    <row r="424" spans="1:6" ht="15.75" x14ac:dyDescent="0.25">
      <c r="A424" s="87" t="s">
        <v>79</v>
      </c>
      <c r="B424" s="93"/>
      <c r="C424" s="82"/>
      <c r="D424" s="91">
        <v>67.36</v>
      </c>
      <c r="E424" s="92"/>
      <c r="F424" s="3"/>
    </row>
    <row r="425" spans="1:6" ht="15.75" x14ac:dyDescent="0.25">
      <c r="A425" s="87" t="s">
        <v>80</v>
      </c>
      <c r="B425" s="88"/>
      <c r="C425" s="85"/>
      <c r="D425" s="89">
        <v>0.1171</v>
      </c>
      <c r="E425" s="90"/>
      <c r="F425" s="1"/>
    </row>
    <row r="426" spans="1:6" ht="15.75" x14ac:dyDescent="0.25">
      <c r="A426" s="87" t="s">
        <v>148</v>
      </c>
      <c r="B426" s="88"/>
      <c r="C426" s="82"/>
      <c r="D426" s="91">
        <v>60.3</v>
      </c>
      <c r="E426" s="92"/>
      <c r="F426" s="1"/>
    </row>
    <row r="427" spans="1:6" ht="15.75" x14ac:dyDescent="0.25">
      <c r="A427" s="87" t="s">
        <v>79</v>
      </c>
      <c r="B427" s="93"/>
      <c r="C427" s="82"/>
      <c r="D427" s="91">
        <v>67.36</v>
      </c>
      <c r="E427" s="92"/>
      <c r="F427" s="1"/>
    </row>
    <row r="428" spans="1:6" ht="15.75" x14ac:dyDescent="0.25">
      <c r="A428" s="87" t="s">
        <v>80</v>
      </c>
      <c r="B428" s="88"/>
      <c r="C428" s="85"/>
      <c r="D428" s="89">
        <v>0.1171</v>
      </c>
      <c r="E428" s="90"/>
      <c r="F428" s="1"/>
    </row>
    <row r="429" spans="1:6" ht="15.75" x14ac:dyDescent="0.25">
      <c r="A429" s="80"/>
      <c r="B429" s="81"/>
      <c r="C429" s="83"/>
      <c r="D429" s="84"/>
      <c r="E429" s="84"/>
      <c r="F429" s="1"/>
    </row>
    <row r="430" spans="1:6" ht="15.75" x14ac:dyDescent="0.25">
      <c r="A430" s="80"/>
      <c r="B430" s="81"/>
      <c r="C430" s="83"/>
      <c r="D430" s="84"/>
      <c r="E430" s="84"/>
      <c r="F430" s="1"/>
    </row>
    <row r="431" spans="1:6" ht="15.75" x14ac:dyDescent="0.25">
      <c r="A431" s="80"/>
      <c r="B431" s="81"/>
      <c r="C431" s="83"/>
      <c r="D431" s="84"/>
      <c r="E431" s="84"/>
      <c r="F431" s="1"/>
    </row>
    <row r="432" spans="1:6" ht="15.75" x14ac:dyDescent="0.25">
      <c r="A432" s="1"/>
      <c r="B432" s="1"/>
      <c r="C432" s="1"/>
      <c r="D432" s="1"/>
      <c r="E432" s="1"/>
      <c r="F432" s="1"/>
    </row>
    <row r="433" spans="1:6" ht="15.75" x14ac:dyDescent="0.25">
      <c r="A433" s="1" t="s">
        <v>84</v>
      </c>
      <c r="B433" s="1"/>
      <c r="C433" s="1"/>
      <c r="D433" s="1"/>
      <c r="E433" s="1"/>
      <c r="F433" s="1"/>
    </row>
    <row r="434" spans="1:6" ht="15.75" x14ac:dyDescent="0.25">
      <c r="A434" s="1" t="s">
        <v>152</v>
      </c>
      <c r="B434" s="1"/>
      <c r="C434" s="1"/>
      <c r="D434" s="1"/>
      <c r="E434" s="1"/>
      <c r="F434" s="1"/>
    </row>
    <row r="435" spans="1:6" ht="15.75" x14ac:dyDescent="0.25">
      <c r="A435" s="1"/>
      <c r="B435" s="1"/>
      <c r="C435" s="1"/>
      <c r="D435" s="1"/>
      <c r="E435" s="1"/>
      <c r="F435" s="1"/>
    </row>
    <row r="436" spans="1:6" ht="15.75" x14ac:dyDescent="0.25">
      <c r="A436" s="1" t="s">
        <v>85</v>
      </c>
      <c r="B436" s="1"/>
      <c r="C436" s="1"/>
      <c r="D436" s="1"/>
      <c r="E436" s="1"/>
      <c r="F436" s="1"/>
    </row>
    <row r="437" spans="1:6" ht="15.75" x14ac:dyDescent="0.25">
      <c r="A437" s="1" t="s">
        <v>153</v>
      </c>
      <c r="B437" s="1"/>
      <c r="C437" s="1"/>
      <c r="D437" s="1"/>
      <c r="E437" s="1"/>
      <c r="F437" s="1"/>
    </row>
    <row r="438" spans="1:6" ht="15.75" x14ac:dyDescent="0.25">
      <c r="A438" s="1" t="s">
        <v>154</v>
      </c>
      <c r="B438" s="1"/>
      <c r="C438" s="1"/>
      <c r="D438" s="1"/>
      <c r="E438" s="1"/>
      <c r="F438" s="1"/>
    </row>
    <row r="439" spans="1:6" ht="15.75" x14ac:dyDescent="0.25">
      <c r="A439" s="1" t="s">
        <v>155</v>
      </c>
      <c r="B439" s="1"/>
      <c r="C439" s="1"/>
      <c r="D439" s="1"/>
      <c r="E439" s="1"/>
      <c r="F439" s="1"/>
    </row>
    <row r="440" spans="1:6" ht="15.75" x14ac:dyDescent="0.25">
      <c r="A440" s="1" t="s">
        <v>156</v>
      </c>
      <c r="B440" s="1"/>
      <c r="C440" s="1"/>
      <c r="D440" s="1"/>
      <c r="E440" s="1"/>
      <c r="F440" s="1"/>
    </row>
    <row r="441" spans="1:6" ht="15.75" x14ac:dyDescent="0.25">
      <c r="A441" s="1" t="s">
        <v>87</v>
      </c>
      <c r="B441" s="1"/>
      <c r="C441" s="1"/>
      <c r="D441" s="1"/>
      <c r="E441" s="1"/>
      <c r="F441" s="1"/>
    </row>
    <row r="442" spans="1:6" ht="15.75" x14ac:dyDescent="0.25">
      <c r="A442" s="1" t="s">
        <v>157</v>
      </c>
      <c r="B442" s="1"/>
      <c r="C442" s="1"/>
      <c r="D442" s="1"/>
      <c r="E442" s="1"/>
      <c r="F442" s="1"/>
    </row>
    <row r="443" spans="1:6" ht="15.75" x14ac:dyDescent="0.25">
      <c r="A443" s="1" t="s">
        <v>158</v>
      </c>
      <c r="B443" s="1"/>
      <c r="C443" s="1"/>
      <c r="D443" s="1"/>
      <c r="E443" s="1"/>
      <c r="F443" s="1"/>
    </row>
    <row r="444" spans="1:6" ht="15.75" x14ac:dyDescent="0.25">
      <c r="A444" s="1" t="s">
        <v>159</v>
      </c>
      <c r="B444" s="1"/>
      <c r="C444" s="1"/>
      <c r="D444" s="1"/>
      <c r="E444" s="1"/>
      <c r="F444" s="1"/>
    </row>
    <row r="445" spans="1:6" ht="15.75" x14ac:dyDescent="0.25">
      <c r="A445" s="1" t="s">
        <v>160</v>
      </c>
      <c r="B445" s="1"/>
      <c r="C445" s="1"/>
      <c r="D445" s="1"/>
      <c r="E445" s="1"/>
      <c r="F445" s="1"/>
    </row>
    <row r="446" spans="1:6" ht="15.75" x14ac:dyDescent="0.25">
      <c r="A446" s="1" t="s">
        <v>161</v>
      </c>
      <c r="B446" s="1"/>
      <c r="C446" s="1"/>
      <c r="D446" s="1"/>
      <c r="E446" s="1"/>
      <c r="F446" s="1"/>
    </row>
    <row r="447" spans="1:6" ht="15.75" x14ac:dyDescent="0.25">
      <c r="A447" s="1"/>
      <c r="B447" s="1"/>
      <c r="C447" s="1"/>
      <c r="D447" s="1"/>
      <c r="E447" s="1"/>
      <c r="F447" s="1"/>
    </row>
    <row r="448" spans="1:6" ht="15.75" x14ac:dyDescent="0.25">
      <c r="A448" s="1" t="s">
        <v>86</v>
      </c>
      <c r="B448" s="1"/>
      <c r="C448" s="1"/>
      <c r="D448" s="1"/>
      <c r="E448" s="1"/>
      <c r="F448" s="1"/>
    </row>
    <row r="449" spans="1:13" ht="15.75" x14ac:dyDescent="0.25">
      <c r="A449" s="1" t="s">
        <v>162</v>
      </c>
      <c r="B449" s="1"/>
      <c r="C449" s="1"/>
      <c r="D449" s="1"/>
      <c r="E449" s="1"/>
      <c r="F449" s="1"/>
    </row>
    <row r="450" spans="1:13" ht="15.75" x14ac:dyDescent="0.25">
      <c r="A450" s="1" t="s">
        <v>163</v>
      </c>
      <c r="B450" s="1"/>
      <c r="C450" s="1"/>
      <c r="D450" s="1"/>
      <c r="E450" s="1"/>
      <c r="F450" s="1"/>
    </row>
    <row r="451" spans="1:13" ht="15.75" x14ac:dyDescent="0.25">
      <c r="A451" s="1" t="s">
        <v>164</v>
      </c>
      <c r="B451" s="1"/>
      <c r="C451" s="1"/>
      <c r="D451" s="1"/>
      <c r="E451" s="1"/>
      <c r="F451" s="1"/>
    </row>
    <row r="452" spans="1:13" ht="15.75" x14ac:dyDescent="0.25">
      <c r="A452" s="1" t="s">
        <v>165</v>
      </c>
      <c r="B452" s="1"/>
      <c r="C452" s="1"/>
      <c r="D452" s="1"/>
      <c r="E452" s="1"/>
      <c r="F452" s="1"/>
    </row>
    <row r="453" spans="1:13" ht="15.75" x14ac:dyDescent="0.25">
      <c r="A453" s="1" t="s">
        <v>166</v>
      </c>
      <c r="B453" s="1"/>
      <c r="C453" s="1"/>
      <c r="D453" s="1"/>
      <c r="E453" s="1"/>
      <c r="F453" s="1"/>
    </row>
    <row r="454" spans="1:13" ht="15.75" x14ac:dyDescent="0.25">
      <c r="A454" s="1" t="s">
        <v>167</v>
      </c>
      <c r="B454" s="1"/>
      <c r="C454" s="1"/>
      <c r="D454" s="1"/>
      <c r="E454" s="1"/>
      <c r="F454" s="1"/>
    </row>
    <row r="455" spans="1:13" ht="15.75" x14ac:dyDescent="0.25">
      <c r="A455" s="1" t="s">
        <v>168</v>
      </c>
      <c r="B455" s="1"/>
      <c r="C455" s="1"/>
      <c r="D455" s="1"/>
      <c r="E455" s="1"/>
      <c r="F455" s="1"/>
    </row>
    <row r="456" spans="1:13" ht="15.75" x14ac:dyDescent="0.25">
      <c r="A456" s="1"/>
      <c r="B456" s="1"/>
      <c r="C456" s="1"/>
      <c r="D456" s="1"/>
      <c r="E456" s="1"/>
      <c r="F456" s="1"/>
    </row>
    <row r="457" spans="1:13" ht="15.75" x14ac:dyDescent="0.25">
      <c r="A457" s="1" t="s">
        <v>169</v>
      </c>
      <c r="B457" s="1"/>
      <c r="C457" s="1"/>
      <c r="D457" s="1"/>
      <c r="E457" s="1"/>
      <c r="F457" s="1"/>
    </row>
    <row r="458" spans="1:13" ht="15.75" x14ac:dyDescent="0.25">
      <c r="A458" s="1" t="s">
        <v>78</v>
      </c>
      <c r="B458" s="1" t="s">
        <v>170</v>
      </c>
      <c r="C458" s="1"/>
      <c r="D458" s="1"/>
      <c r="E458" s="1"/>
      <c r="F458" s="1"/>
    </row>
    <row r="459" spans="1:13" ht="15.75" x14ac:dyDescent="0.25">
      <c r="A459" s="1"/>
      <c r="B459" s="1" t="s">
        <v>171</v>
      </c>
      <c r="C459" s="1"/>
      <c r="D459" s="1"/>
      <c r="E459" s="1"/>
      <c r="F459" s="1"/>
    </row>
    <row r="460" spans="1:13" ht="15.75" x14ac:dyDescent="0.25">
      <c r="A460" s="1"/>
      <c r="B460" s="1"/>
      <c r="C460" s="1"/>
      <c r="D460" s="1"/>
      <c r="E460" s="1"/>
      <c r="F460" s="1"/>
    </row>
    <row r="461" spans="1:13" ht="15.75" x14ac:dyDescent="0.25">
      <c r="A461" s="1" t="s">
        <v>90</v>
      </c>
      <c r="B461" s="1"/>
      <c r="C461" s="1"/>
      <c r="D461" s="1"/>
      <c r="E461" s="1"/>
      <c r="F461" s="1"/>
    </row>
    <row r="462" spans="1:13" ht="15.75" x14ac:dyDescent="0.25">
      <c r="A462" s="1" t="s">
        <v>88</v>
      </c>
      <c r="B462" s="1"/>
      <c r="C462" s="1"/>
      <c r="D462" s="1"/>
      <c r="E462" s="1"/>
      <c r="F462" s="1"/>
    </row>
    <row r="463" spans="1:13" ht="15.75" x14ac:dyDescent="0.25">
      <c r="A463" s="1"/>
      <c r="B463" s="1"/>
      <c r="C463" s="1"/>
      <c r="D463" s="1"/>
      <c r="E463" s="1"/>
      <c r="F463" s="1"/>
    </row>
    <row r="464" spans="1:13" ht="15.75" x14ac:dyDescent="0.25">
      <c r="A464" s="8" t="s">
        <v>105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5.75" x14ac:dyDescent="0.25">
      <c r="A465" s="8" t="s">
        <v>172</v>
      </c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5.75" x14ac:dyDescent="0.25">
      <c r="A466" s="9" t="s">
        <v>106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5.75" x14ac:dyDescent="0.25">
      <c r="A467" s="9" t="s">
        <v>107</v>
      </c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5.75" x14ac:dyDescent="0.25">
      <c r="A468" s="9"/>
      <c r="B468" s="2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</row>
    <row r="469" spans="1:13" ht="15.75" x14ac:dyDescent="0.25">
      <c r="A469" s="11" t="s">
        <v>103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5.75" x14ac:dyDescent="0.25">
      <c r="A470" s="11" t="s">
        <v>104</v>
      </c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5.75" x14ac:dyDescent="0.25">
      <c r="A471" s="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5.75" x14ac:dyDescent="0.25">
      <c r="A472" s="8" t="s">
        <v>108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5.75" x14ac:dyDescent="0.25">
      <c r="A473" s="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5.75" x14ac:dyDescent="0.25">
      <c r="A474" s="8" t="s">
        <v>110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5.75" x14ac:dyDescent="0.25">
      <c r="A475" s="10"/>
      <c r="B475" s="1" t="s">
        <v>109</v>
      </c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5.7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5.75" x14ac:dyDescent="0.25">
      <c r="A477" s="1"/>
      <c r="B477" s="2" t="s">
        <v>97</v>
      </c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</row>
    <row r="478" spans="1:13" ht="15.7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5.7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5.75" x14ac:dyDescent="0.25">
      <c r="A480" s="1"/>
      <c r="B480" s="1"/>
      <c r="C480" s="1"/>
      <c r="D480" s="1"/>
      <c r="E480" s="1"/>
      <c r="F480" s="1"/>
    </row>
    <row r="481" spans="1:6" ht="15.75" x14ac:dyDescent="0.25">
      <c r="A481" s="1"/>
      <c r="B481" s="1"/>
      <c r="C481" s="1"/>
      <c r="D481" s="1"/>
      <c r="E481" s="1"/>
      <c r="F481" s="1"/>
    </row>
    <row r="482" spans="1:6" ht="15.75" x14ac:dyDescent="0.25">
      <c r="A482" s="1"/>
      <c r="B482" s="1"/>
      <c r="C482" s="1"/>
      <c r="D482" s="1"/>
      <c r="E482" s="1"/>
      <c r="F482" s="1"/>
    </row>
    <row r="483" spans="1:6" ht="15.75" x14ac:dyDescent="0.25">
      <c r="A483" s="1"/>
      <c r="B483" s="1"/>
      <c r="C483" s="1"/>
      <c r="D483" s="1"/>
      <c r="E483" s="1"/>
      <c r="F483" s="1"/>
    </row>
    <row r="484" spans="1:6" ht="15.75" x14ac:dyDescent="0.25">
      <c r="A484" s="1"/>
      <c r="B484" s="1"/>
      <c r="C484" s="1"/>
      <c r="D484" s="1"/>
      <c r="E484" s="1"/>
      <c r="F484" s="1"/>
    </row>
    <row r="485" spans="1:6" ht="15.75" x14ac:dyDescent="0.25">
      <c r="A485" s="1"/>
      <c r="B485" s="1"/>
      <c r="C485" s="1"/>
      <c r="D485" s="1"/>
      <c r="E485" s="1"/>
      <c r="F485" s="1"/>
    </row>
    <row r="486" spans="1:6" ht="15.75" x14ac:dyDescent="0.25">
      <c r="A486" s="1"/>
      <c r="B486" s="1"/>
      <c r="C486" s="1"/>
      <c r="D486" s="1"/>
      <c r="E486" s="1"/>
      <c r="F486" s="1"/>
    </row>
    <row r="487" spans="1:6" ht="15.75" x14ac:dyDescent="0.25">
      <c r="A487" s="1"/>
      <c r="B487" s="1"/>
      <c r="C487" s="1"/>
      <c r="D487" s="1"/>
      <c r="E487" s="1"/>
      <c r="F487" s="1"/>
    </row>
    <row r="488" spans="1:6" ht="15.75" x14ac:dyDescent="0.25">
      <c r="A488" s="1"/>
      <c r="B488" s="1"/>
      <c r="C488" s="1"/>
      <c r="D488" s="1"/>
      <c r="E488" s="1"/>
      <c r="F488" s="1"/>
    </row>
    <row r="489" spans="1:6" ht="15.75" x14ac:dyDescent="0.25">
      <c r="A489" s="1"/>
      <c r="B489" s="1"/>
      <c r="C489" s="1"/>
      <c r="D489" s="1"/>
      <c r="E489" s="1"/>
      <c r="F489" s="1"/>
    </row>
    <row r="490" spans="1:6" ht="15.75" x14ac:dyDescent="0.25">
      <c r="A490" s="1"/>
      <c r="B490" s="1"/>
      <c r="C490" s="1"/>
      <c r="D490" s="1"/>
      <c r="E490" s="1"/>
      <c r="F490" s="1"/>
    </row>
    <row r="491" spans="1:6" ht="15.75" x14ac:dyDescent="0.25">
      <c r="A491" s="1"/>
      <c r="B491" s="1"/>
      <c r="C491" s="1"/>
      <c r="D491" s="1"/>
      <c r="E491" s="1"/>
      <c r="F491" s="1"/>
    </row>
    <row r="492" spans="1:6" ht="15.75" x14ac:dyDescent="0.25">
      <c r="A492" s="1"/>
      <c r="B492" s="1"/>
      <c r="C492" s="1"/>
      <c r="D492" s="1"/>
      <c r="E492" s="1"/>
      <c r="F492" s="1"/>
    </row>
    <row r="493" spans="1:6" ht="15.75" x14ac:dyDescent="0.25">
      <c r="A493" s="1"/>
      <c r="B493" s="1"/>
      <c r="C493" s="1"/>
      <c r="D493" s="1"/>
      <c r="E493" s="1"/>
      <c r="F493" s="1"/>
    </row>
    <row r="494" spans="1:6" ht="15.75" x14ac:dyDescent="0.25">
      <c r="A494" s="1"/>
      <c r="B494" s="1"/>
      <c r="C494" s="1"/>
      <c r="D494" s="1"/>
      <c r="E494" s="1"/>
      <c r="F494" s="1"/>
    </row>
    <row r="495" spans="1:6" ht="15.75" x14ac:dyDescent="0.25">
      <c r="A495" s="1"/>
      <c r="B495" s="1"/>
      <c r="C495" s="1"/>
      <c r="D495" s="1"/>
      <c r="E495" s="1"/>
      <c r="F495" s="1"/>
    </row>
    <row r="496" spans="1:6" ht="15.75" x14ac:dyDescent="0.25">
      <c r="A496" s="1"/>
      <c r="B496" s="1"/>
      <c r="C496" s="1"/>
      <c r="D496" s="1"/>
      <c r="E496" s="1"/>
      <c r="F496" s="1"/>
    </row>
    <row r="497" spans="1:6" ht="15.75" x14ac:dyDescent="0.25">
      <c r="A497" s="1"/>
      <c r="B497" s="1"/>
      <c r="C497" s="1"/>
      <c r="D497" s="1"/>
      <c r="E497" s="1"/>
      <c r="F497" s="1"/>
    </row>
    <row r="498" spans="1:6" ht="15.75" x14ac:dyDescent="0.25">
      <c r="A498" s="1"/>
      <c r="B498" s="1"/>
      <c r="C498" s="1"/>
      <c r="D498" s="1"/>
      <c r="E498" s="1"/>
      <c r="F498" s="1"/>
    </row>
    <row r="499" spans="1:6" ht="15.75" x14ac:dyDescent="0.25">
      <c r="A499" s="1"/>
      <c r="B499" s="1"/>
      <c r="C499" s="1"/>
      <c r="D499" s="1"/>
      <c r="E499" s="1"/>
      <c r="F499" s="1"/>
    </row>
    <row r="500" spans="1:6" ht="15.75" x14ac:dyDescent="0.25">
      <c r="A500" s="1"/>
      <c r="B500" s="1"/>
      <c r="C500" s="1"/>
      <c r="D500" s="1"/>
      <c r="E500" s="1"/>
      <c r="F500" s="1"/>
    </row>
    <row r="501" spans="1:6" ht="15.75" x14ac:dyDescent="0.25">
      <c r="A501" s="1"/>
      <c r="B501" s="1"/>
      <c r="C501" s="1"/>
      <c r="D501" s="1"/>
      <c r="E501" s="1"/>
      <c r="F501" s="1"/>
    </row>
    <row r="502" spans="1:6" ht="15.75" x14ac:dyDescent="0.25">
      <c r="A502" s="1"/>
      <c r="B502" s="1"/>
      <c r="C502" s="1"/>
      <c r="D502" s="1"/>
      <c r="E502" s="1"/>
      <c r="F502" s="1"/>
    </row>
    <row r="503" spans="1:6" ht="15.75" x14ac:dyDescent="0.25">
      <c r="A503" s="1"/>
      <c r="B503" s="1"/>
      <c r="C503" s="1"/>
      <c r="D503" s="1"/>
      <c r="E503" s="1"/>
      <c r="F503" s="1"/>
    </row>
    <row r="504" spans="1:6" ht="15.75" x14ac:dyDescent="0.25">
      <c r="A504" s="1"/>
      <c r="B504" s="1"/>
      <c r="C504" s="1"/>
      <c r="D504" s="1"/>
      <c r="E504" s="1"/>
      <c r="F504" s="1"/>
    </row>
    <row r="505" spans="1:6" ht="15.75" x14ac:dyDescent="0.25">
      <c r="A505" s="1"/>
      <c r="B505" s="1"/>
      <c r="C505" s="1"/>
      <c r="D505" s="1"/>
      <c r="E505" s="1"/>
      <c r="F505" s="1"/>
    </row>
    <row r="506" spans="1:6" ht="15.75" x14ac:dyDescent="0.25">
      <c r="A506" s="1"/>
      <c r="B506" s="1"/>
      <c r="C506" s="1"/>
      <c r="D506" s="1"/>
      <c r="E506" s="1"/>
      <c r="F506" s="1"/>
    </row>
    <row r="507" spans="1:6" ht="15.75" x14ac:dyDescent="0.25">
      <c r="A507" s="1"/>
      <c r="B507" s="1"/>
      <c r="C507" s="1"/>
      <c r="D507" s="1"/>
      <c r="E507" s="1"/>
      <c r="F507" s="1"/>
    </row>
    <row r="508" spans="1:6" ht="15.75" x14ac:dyDescent="0.25">
      <c r="A508" s="1"/>
      <c r="B508" s="1"/>
      <c r="C508" s="1"/>
      <c r="D508" s="1"/>
      <c r="E508" s="1"/>
      <c r="F508" s="1"/>
    </row>
    <row r="509" spans="1:6" ht="15.75" x14ac:dyDescent="0.25">
      <c r="A509" s="1"/>
      <c r="B509" s="1"/>
      <c r="C509" s="1"/>
      <c r="D509" s="1"/>
      <c r="E509" s="1"/>
      <c r="F509" s="1"/>
    </row>
    <row r="510" spans="1:6" ht="15.75" x14ac:dyDescent="0.25">
      <c r="A510" s="1"/>
      <c r="B510" s="1"/>
      <c r="C510" s="1"/>
      <c r="D510" s="1"/>
      <c r="E510" s="1"/>
      <c r="F510" s="1"/>
    </row>
    <row r="511" spans="1:6" ht="15.75" x14ac:dyDescent="0.25">
      <c r="A511" s="1"/>
      <c r="B511" s="1"/>
      <c r="C511" s="1"/>
      <c r="D511" s="1"/>
      <c r="E511" s="1"/>
      <c r="F511" s="1"/>
    </row>
    <row r="512" spans="1:6" ht="15.75" x14ac:dyDescent="0.25">
      <c r="A512" s="1"/>
      <c r="B512" s="1"/>
      <c r="C512" s="1"/>
      <c r="D512" s="1"/>
      <c r="E512" s="1"/>
      <c r="F512" s="1"/>
    </row>
    <row r="513" spans="1:6" ht="15.75" x14ac:dyDescent="0.25">
      <c r="A513" s="1"/>
      <c r="B513" s="1"/>
      <c r="C513" s="1"/>
      <c r="D513" s="1"/>
      <c r="E513" s="1"/>
      <c r="F513" s="1"/>
    </row>
    <row r="514" spans="1:6" ht="15.75" x14ac:dyDescent="0.25">
      <c r="A514" s="1"/>
      <c r="B514" s="1"/>
      <c r="C514" s="1"/>
      <c r="D514" s="1"/>
      <c r="E514" s="1"/>
      <c r="F514" s="1"/>
    </row>
    <row r="515" spans="1:6" ht="15.75" x14ac:dyDescent="0.25">
      <c r="A515" s="1"/>
      <c r="B515" s="1"/>
      <c r="C515" s="1"/>
      <c r="D515" s="1"/>
      <c r="E515" s="1"/>
      <c r="F515" s="1"/>
    </row>
    <row r="516" spans="1:6" ht="15.75" x14ac:dyDescent="0.25">
      <c r="A516" s="1"/>
      <c r="B516" s="1"/>
      <c r="C516" s="1"/>
      <c r="D516" s="1"/>
      <c r="E516" s="1"/>
      <c r="F516" s="1"/>
    </row>
    <row r="517" spans="1:6" ht="15.75" x14ac:dyDescent="0.25">
      <c r="A517" s="1"/>
      <c r="B517" s="1"/>
      <c r="C517" s="1"/>
      <c r="D517" s="1"/>
      <c r="E517" s="1"/>
      <c r="F517" s="1"/>
    </row>
    <row r="518" spans="1:6" ht="15.75" x14ac:dyDescent="0.25">
      <c r="A518" s="1"/>
      <c r="B518" s="1"/>
      <c r="C518" s="1"/>
      <c r="D518" s="1"/>
      <c r="E518" s="1"/>
      <c r="F518" s="1"/>
    </row>
    <row r="519" spans="1:6" ht="15.75" x14ac:dyDescent="0.25">
      <c r="A519" s="1"/>
      <c r="B519" s="1"/>
      <c r="C519" s="1"/>
      <c r="D519" s="1"/>
      <c r="E519" s="1"/>
      <c r="F519" s="1"/>
    </row>
    <row r="520" spans="1:6" ht="15.75" x14ac:dyDescent="0.25">
      <c r="A520" s="1"/>
      <c r="B520" s="1"/>
      <c r="C520" s="1"/>
      <c r="D520" s="1"/>
      <c r="E520" s="1"/>
      <c r="F520" s="1"/>
    </row>
    <row r="521" spans="1:6" ht="15.75" x14ac:dyDescent="0.25">
      <c r="A521" s="1"/>
      <c r="B521" s="1"/>
      <c r="C521" s="1"/>
      <c r="D521" s="1"/>
      <c r="E521" s="1"/>
      <c r="F521" s="1"/>
    </row>
    <row r="522" spans="1:6" ht="15.75" x14ac:dyDescent="0.25">
      <c r="A522" s="1"/>
      <c r="B522" s="1"/>
      <c r="C522" s="1"/>
      <c r="D522" s="1"/>
      <c r="E522" s="1"/>
      <c r="F522" s="1"/>
    </row>
    <row r="523" spans="1:6" ht="15.75" x14ac:dyDescent="0.25">
      <c r="A523" s="1"/>
      <c r="B523" s="1"/>
      <c r="C523" s="1"/>
      <c r="D523" s="1"/>
      <c r="E523" s="1"/>
      <c r="F523" s="1"/>
    </row>
    <row r="524" spans="1:6" ht="15.75" x14ac:dyDescent="0.25">
      <c r="A524" s="1"/>
      <c r="B524" s="1"/>
      <c r="C524" s="1"/>
      <c r="D524" s="1"/>
      <c r="E524" s="1"/>
      <c r="F524" s="1"/>
    </row>
    <row r="525" spans="1:6" ht="15.75" x14ac:dyDescent="0.25">
      <c r="A525" s="1"/>
      <c r="B525" s="1"/>
      <c r="C525" s="1"/>
      <c r="D525" s="1"/>
      <c r="E525" s="1"/>
      <c r="F525" s="1"/>
    </row>
    <row r="526" spans="1:6" ht="15.75" x14ac:dyDescent="0.25">
      <c r="A526" s="1"/>
      <c r="B526" s="1"/>
      <c r="C526" s="1"/>
      <c r="D526" s="1"/>
      <c r="E526" s="1"/>
      <c r="F526" s="1"/>
    </row>
    <row r="527" spans="1:6" ht="15.75" x14ac:dyDescent="0.25">
      <c r="A527" s="1"/>
      <c r="B527" s="1"/>
      <c r="C527" s="1"/>
      <c r="D527" s="1"/>
      <c r="E527" s="1"/>
      <c r="F527" s="1"/>
    </row>
    <row r="528" spans="1:6" ht="15.75" x14ac:dyDescent="0.25">
      <c r="A528" s="1"/>
      <c r="B528" s="1"/>
      <c r="C528" s="1"/>
      <c r="D528" s="1"/>
      <c r="E528" s="1"/>
      <c r="F528" s="1"/>
    </row>
    <row r="529" spans="1:6" ht="15.75" x14ac:dyDescent="0.25">
      <c r="A529" s="1"/>
      <c r="B529" s="1"/>
      <c r="C529" s="1"/>
      <c r="D529" s="1"/>
      <c r="E529" s="1"/>
      <c r="F529" s="1"/>
    </row>
    <row r="530" spans="1:6" ht="15.75" x14ac:dyDescent="0.25">
      <c r="A530" s="1"/>
      <c r="B530" s="1"/>
      <c r="C530" s="1"/>
      <c r="D530" s="1"/>
      <c r="E530" s="1"/>
      <c r="F530" s="1"/>
    </row>
    <row r="531" spans="1:6" ht="15.75" x14ac:dyDescent="0.25">
      <c r="A531" s="1"/>
      <c r="B531" s="1"/>
      <c r="C531" s="1"/>
      <c r="D531" s="1"/>
      <c r="E531" s="1"/>
      <c r="F531" s="1"/>
    </row>
    <row r="532" spans="1:6" ht="15.75" x14ac:dyDescent="0.25">
      <c r="A532" s="1"/>
      <c r="B532" s="1"/>
      <c r="C532" s="1"/>
      <c r="D532" s="1"/>
      <c r="E532" s="1"/>
      <c r="F532" s="1"/>
    </row>
    <row r="533" spans="1:6" ht="15.75" x14ac:dyDescent="0.25">
      <c r="A533" s="1"/>
      <c r="B533" s="1"/>
      <c r="C533" s="1"/>
      <c r="D533" s="1"/>
      <c r="E533" s="1"/>
      <c r="F533" s="1"/>
    </row>
    <row r="534" spans="1:6" ht="15.75" x14ac:dyDescent="0.25">
      <c r="A534" s="1"/>
      <c r="B534" s="1"/>
      <c r="C534" s="1"/>
      <c r="D534" s="1"/>
      <c r="E534" s="1"/>
      <c r="F534" s="1"/>
    </row>
    <row r="535" spans="1:6" ht="15.75" x14ac:dyDescent="0.25">
      <c r="A535" s="1"/>
      <c r="B535" s="1"/>
      <c r="C535" s="1"/>
      <c r="D535" s="1"/>
      <c r="E535" s="1"/>
      <c r="F535" s="1"/>
    </row>
    <row r="536" spans="1:6" ht="15.75" x14ac:dyDescent="0.25">
      <c r="A536" s="1"/>
      <c r="B536" s="1"/>
      <c r="C536" s="1"/>
      <c r="D536" s="1"/>
      <c r="E536" s="1"/>
      <c r="F536" s="1"/>
    </row>
    <row r="537" spans="1:6" ht="15.75" x14ac:dyDescent="0.25">
      <c r="A537" s="1"/>
      <c r="B537" s="1"/>
      <c r="C537" s="1"/>
      <c r="D537" s="1"/>
      <c r="E537" s="1"/>
      <c r="F537" s="1"/>
    </row>
    <row r="538" spans="1:6" ht="15.75" x14ac:dyDescent="0.25">
      <c r="A538" s="1"/>
      <c r="B538" s="1"/>
      <c r="C538" s="1"/>
      <c r="D538" s="1"/>
      <c r="E538" s="1"/>
      <c r="F538" s="1"/>
    </row>
    <row r="539" spans="1:6" ht="15.75" x14ac:dyDescent="0.25">
      <c r="A539" s="1"/>
      <c r="B539" s="1"/>
      <c r="C539" s="1"/>
      <c r="D539" s="1"/>
      <c r="E539" s="1"/>
      <c r="F539" s="1"/>
    </row>
    <row r="540" spans="1:6" ht="15.75" x14ac:dyDescent="0.25">
      <c r="A540" s="1"/>
      <c r="B540" s="1"/>
      <c r="C540" s="1"/>
      <c r="D540" s="1"/>
      <c r="E540" s="1"/>
      <c r="F540" s="1"/>
    </row>
    <row r="541" spans="1:6" ht="15.75" x14ac:dyDescent="0.25">
      <c r="A541" s="1"/>
      <c r="B541" s="1"/>
      <c r="C541" s="1"/>
      <c r="D541" s="1"/>
      <c r="E541" s="1"/>
      <c r="F541" s="1"/>
    </row>
    <row r="542" spans="1:6" ht="15.75" x14ac:dyDescent="0.25">
      <c r="A542" s="1"/>
      <c r="B542" s="1"/>
      <c r="C542" s="1"/>
      <c r="D542" s="1"/>
      <c r="E542" s="1"/>
      <c r="F542" s="1"/>
    </row>
    <row r="543" spans="1:6" ht="15.75" x14ac:dyDescent="0.25">
      <c r="A543" s="1"/>
      <c r="B543" s="1"/>
      <c r="C543" s="1"/>
      <c r="D543" s="1"/>
      <c r="E543" s="1"/>
      <c r="F543" s="1"/>
    </row>
    <row r="544" spans="1:6" ht="15.75" x14ac:dyDescent="0.25">
      <c r="A544" s="1"/>
      <c r="B544" s="1"/>
      <c r="C544" s="1"/>
      <c r="D544" s="1"/>
      <c r="E544" s="1"/>
      <c r="F544" s="1"/>
    </row>
    <row r="545" spans="1:6" ht="15.75" x14ac:dyDescent="0.25">
      <c r="A545" s="1"/>
      <c r="B545" s="1"/>
      <c r="C545" s="1"/>
      <c r="D545" s="1"/>
      <c r="E545" s="1"/>
      <c r="F545" s="1"/>
    </row>
    <row r="546" spans="1:6" ht="15.75" x14ac:dyDescent="0.25">
      <c r="A546" s="1"/>
      <c r="B546" s="1"/>
      <c r="C546" s="1"/>
      <c r="D546" s="1"/>
      <c r="E546" s="1"/>
      <c r="F546" s="1"/>
    </row>
    <row r="547" spans="1:6" ht="15.75" x14ac:dyDescent="0.25">
      <c r="A547" s="1"/>
      <c r="B547" s="1"/>
      <c r="C547" s="1"/>
      <c r="D547" s="1"/>
      <c r="E547" s="1"/>
      <c r="F547" s="1"/>
    </row>
    <row r="548" spans="1:6" ht="15.75" x14ac:dyDescent="0.25">
      <c r="A548" s="1"/>
      <c r="B548" s="1"/>
      <c r="C548" s="1"/>
      <c r="D548" s="1"/>
      <c r="E548" s="1"/>
      <c r="F548" s="1"/>
    </row>
    <row r="549" spans="1:6" ht="15.75" x14ac:dyDescent="0.25">
      <c r="A549" s="1"/>
      <c r="B549" s="1"/>
      <c r="C549" s="1"/>
      <c r="D549" s="1"/>
      <c r="E549" s="1"/>
      <c r="F549" s="1"/>
    </row>
    <row r="550" spans="1:6" ht="15.75" x14ac:dyDescent="0.25">
      <c r="A550" s="1"/>
      <c r="B550" s="1"/>
      <c r="C550" s="1"/>
      <c r="D550" s="1"/>
      <c r="E550" s="1"/>
      <c r="F550" s="1"/>
    </row>
    <row r="551" spans="1:6" ht="15.75" x14ac:dyDescent="0.25">
      <c r="A551" s="1"/>
      <c r="B551" s="1"/>
      <c r="C551" s="1"/>
      <c r="D551" s="1"/>
      <c r="E551" s="1"/>
      <c r="F551" s="1"/>
    </row>
    <row r="552" spans="1:6" ht="15.75" x14ac:dyDescent="0.25">
      <c r="A552" s="1"/>
      <c r="B552" s="1"/>
      <c r="C552" s="1"/>
      <c r="D552" s="1"/>
      <c r="E552" s="1"/>
      <c r="F552" s="1"/>
    </row>
    <row r="553" spans="1:6" ht="15.75" x14ac:dyDescent="0.25">
      <c r="A553" s="1"/>
      <c r="B553" s="1"/>
      <c r="C553" s="1"/>
      <c r="D553" s="1"/>
      <c r="E553" s="1"/>
      <c r="F553" s="1"/>
    </row>
    <row r="554" spans="1:6" ht="15.75" x14ac:dyDescent="0.25">
      <c r="A554" s="1"/>
      <c r="B554" s="1"/>
      <c r="C554" s="1"/>
      <c r="D554" s="1"/>
      <c r="E554" s="1"/>
      <c r="F554" s="1"/>
    </row>
    <row r="555" spans="1:6" ht="15.75" x14ac:dyDescent="0.25">
      <c r="A555" s="1"/>
      <c r="B555" s="1"/>
      <c r="C555" s="1"/>
      <c r="D555" s="1"/>
      <c r="E555" s="1"/>
      <c r="F555" s="1"/>
    </row>
    <row r="556" spans="1:6" ht="15.75" x14ac:dyDescent="0.25">
      <c r="A556" s="1"/>
      <c r="B556" s="1"/>
      <c r="C556" s="1"/>
      <c r="D556" s="1"/>
      <c r="E556" s="1"/>
      <c r="F556" s="1"/>
    </row>
    <row r="557" spans="1:6" ht="15.75" x14ac:dyDescent="0.25">
      <c r="A557" s="1"/>
      <c r="B557" s="1"/>
      <c r="C557" s="1"/>
      <c r="D557" s="1"/>
      <c r="E557" s="1"/>
      <c r="F557" s="1"/>
    </row>
    <row r="558" spans="1:6" ht="15.75" x14ac:dyDescent="0.25">
      <c r="A558" s="1"/>
      <c r="B558" s="1"/>
      <c r="C558" s="1"/>
      <c r="D558" s="1"/>
      <c r="E558" s="1"/>
      <c r="F558" s="1"/>
    </row>
    <row r="559" spans="1:6" ht="15.75" x14ac:dyDescent="0.25">
      <c r="A559" s="1"/>
      <c r="B559" s="1"/>
      <c r="C559" s="1"/>
      <c r="D559" s="1"/>
      <c r="E559" s="1"/>
      <c r="F559" s="1"/>
    </row>
    <row r="560" spans="1:6" ht="15.75" x14ac:dyDescent="0.25">
      <c r="A560" s="1"/>
      <c r="B560" s="1"/>
      <c r="C560" s="1"/>
      <c r="D560" s="1"/>
      <c r="E560" s="1"/>
      <c r="F560" s="1"/>
    </row>
    <row r="561" spans="1:6" ht="15.75" x14ac:dyDescent="0.25">
      <c r="A561" s="1"/>
      <c r="B561" s="1"/>
      <c r="C561" s="1"/>
      <c r="D561" s="1"/>
      <c r="E561" s="1"/>
      <c r="F561" s="1"/>
    </row>
    <row r="562" spans="1:6" ht="15.75" x14ac:dyDescent="0.25">
      <c r="A562" s="1"/>
      <c r="B562" s="1"/>
      <c r="C562" s="1"/>
      <c r="D562" s="1"/>
      <c r="E562" s="1"/>
      <c r="F562" s="1"/>
    </row>
    <row r="563" spans="1:6" ht="15.75" x14ac:dyDescent="0.25">
      <c r="A563" s="1"/>
      <c r="B563" s="1"/>
      <c r="C563" s="1"/>
      <c r="D563" s="1"/>
      <c r="E563" s="1"/>
      <c r="F563" s="1"/>
    </row>
    <row r="564" spans="1:6" ht="15.75" x14ac:dyDescent="0.25">
      <c r="A564" s="1"/>
      <c r="B564" s="1"/>
      <c r="C564" s="1"/>
      <c r="D564" s="1"/>
      <c r="E564" s="1"/>
      <c r="F564" s="1"/>
    </row>
    <row r="565" spans="1:6" ht="15.75" x14ac:dyDescent="0.25">
      <c r="A565" s="1"/>
      <c r="B565" s="1"/>
      <c r="C565" s="1"/>
      <c r="D565" s="1"/>
      <c r="E565" s="1"/>
      <c r="F565" s="1"/>
    </row>
    <row r="566" spans="1:6" ht="15.75" x14ac:dyDescent="0.25">
      <c r="A566" s="1"/>
      <c r="B566" s="1"/>
      <c r="C566" s="1"/>
      <c r="D566" s="1"/>
      <c r="E566" s="1"/>
      <c r="F566" s="1"/>
    </row>
    <row r="567" spans="1:6" ht="15.75" x14ac:dyDescent="0.25">
      <c r="A567" s="1"/>
      <c r="B567" s="1"/>
      <c r="C567" s="1"/>
      <c r="D567" s="1"/>
      <c r="E567" s="1"/>
      <c r="F567" s="1"/>
    </row>
    <row r="568" spans="1:6" ht="15.75" x14ac:dyDescent="0.25">
      <c r="A568" s="1"/>
      <c r="B568" s="1"/>
      <c r="C568" s="1"/>
      <c r="D568" s="1"/>
      <c r="E568" s="1"/>
      <c r="F568" s="1"/>
    </row>
    <row r="569" spans="1:6" ht="15.75" x14ac:dyDescent="0.25">
      <c r="A569" s="1"/>
      <c r="B569" s="1"/>
      <c r="C569" s="1"/>
      <c r="D569" s="1"/>
      <c r="E569" s="1"/>
      <c r="F569" s="1"/>
    </row>
    <row r="570" spans="1:6" ht="15.75" x14ac:dyDescent="0.25">
      <c r="A570" s="1"/>
      <c r="B570" s="1"/>
      <c r="C570" s="1"/>
      <c r="D570" s="1"/>
      <c r="E570" s="1"/>
      <c r="F570" s="1"/>
    </row>
    <row r="571" spans="1:6" ht="15.75" x14ac:dyDescent="0.25">
      <c r="A571" s="1"/>
      <c r="B571" s="1"/>
      <c r="C571" s="1"/>
      <c r="D571" s="1"/>
      <c r="E571" s="1"/>
      <c r="F571" s="1"/>
    </row>
    <row r="572" spans="1:6" ht="15.75" x14ac:dyDescent="0.25">
      <c r="A572" s="1"/>
      <c r="B572" s="1"/>
      <c r="C572" s="1"/>
      <c r="D572" s="1"/>
      <c r="E572" s="1"/>
      <c r="F572" s="1"/>
    </row>
    <row r="573" spans="1:6" ht="15.75" x14ac:dyDescent="0.25">
      <c r="A573" s="1"/>
      <c r="B573" s="1"/>
      <c r="C573" s="1"/>
      <c r="D573" s="1"/>
      <c r="E573" s="1"/>
      <c r="F573" s="1"/>
    </row>
    <row r="574" spans="1:6" ht="15.75" x14ac:dyDescent="0.25">
      <c r="A574" s="1"/>
      <c r="B574" s="1"/>
      <c r="C574" s="1"/>
      <c r="D574" s="1"/>
      <c r="E574" s="1"/>
      <c r="F574" s="1"/>
    </row>
    <row r="575" spans="1:6" ht="15.75" x14ac:dyDescent="0.25">
      <c r="A575" s="1"/>
      <c r="B575" s="1"/>
      <c r="C575" s="1"/>
      <c r="D575" s="1"/>
      <c r="E575" s="1"/>
      <c r="F575" s="1"/>
    </row>
    <row r="576" spans="1:6" ht="15.75" x14ac:dyDescent="0.25">
      <c r="A576" s="1"/>
      <c r="B576" s="1"/>
      <c r="C576" s="1"/>
      <c r="D576" s="1"/>
      <c r="E576" s="1"/>
      <c r="F576" s="1"/>
    </row>
    <row r="577" spans="1:6" ht="15.75" x14ac:dyDescent="0.25">
      <c r="A577" s="1"/>
      <c r="B577" s="1"/>
      <c r="C577" s="1"/>
      <c r="D577" s="1"/>
      <c r="E577" s="1"/>
      <c r="F577" s="1"/>
    </row>
    <row r="578" spans="1:6" ht="15.75" x14ac:dyDescent="0.25">
      <c r="A578" s="1"/>
      <c r="B578" s="1"/>
      <c r="C578" s="1"/>
      <c r="D578" s="1"/>
      <c r="E578" s="1"/>
      <c r="F578" s="1"/>
    </row>
    <row r="579" spans="1:6" ht="15.75" x14ac:dyDescent="0.25">
      <c r="A579" s="1"/>
      <c r="B579" s="1"/>
      <c r="C579" s="1"/>
      <c r="D579" s="1"/>
      <c r="E579" s="1"/>
      <c r="F579" s="1"/>
    </row>
    <row r="580" spans="1:6" ht="15.75" x14ac:dyDescent="0.25">
      <c r="A580" s="1"/>
      <c r="B580" s="1"/>
      <c r="C580" s="1"/>
      <c r="D580" s="1"/>
      <c r="E580" s="1"/>
      <c r="F580" s="1"/>
    </row>
    <row r="581" spans="1:6" ht="15.75" x14ac:dyDescent="0.25">
      <c r="A581" s="1"/>
      <c r="B581" s="1"/>
      <c r="C581" s="1"/>
      <c r="D581" s="1"/>
      <c r="E581" s="1"/>
      <c r="F581" s="1"/>
    </row>
    <row r="582" spans="1:6" ht="15.75" x14ac:dyDescent="0.25">
      <c r="A582" s="1"/>
      <c r="B582" s="1"/>
      <c r="C582" s="1"/>
      <c r="D582" s="1"/>
      <c r="E582" s="1"/>
      <c r="F582" s="1"/>
    </row>
    <row r="583" spans="1:6" ht="15.75" x14ac:dyDescent="0.25">
      <c r="A583" s="1"/>
      <c r="B583" s="1"/>
      <c r="C583" s="1"/>
      <c r="D583" s="1"/>
      <c r="E583" s="1"/>
      <c r="F583" s="1"/>
    </row>
    <row r="584" spans="1:6" ht="15.75" x14ac:dyDescent="0.25">
      <c r="A584" s="1"/>
      <c r="B584" s="1"/>
      <c r="C584" s="1"/>
      <c r="D584" s="1"/>
      <c r="E584" s="1"/>
      <c r="F584" s="1"/>
    </row>
    <row r="585" spans="1:6" ht="15.75" x14ac:dyDescent="0.25">
      <c r="A585" s="1"/>
      <c r="B585" s="1"/>
      <c r="C585" s="1"/>
      <c r="D585" s="1"/>
      <c r="E585" s="1"/>
      <c r="F585" s="1"/>
    </row>
    <row r="586" spans="1:6" ht="15.75" x14ac:dyDescent="0.25">
      <c r="A586" s="1"/>
      <c r="B586" s="1"/>
      <c r="C586" s="1"/>
      <c r="D586" s="1"/>
      <c r="E586" s="1"/>
      <c r="F586" s="1"/>
    </row>
    <row r="587" spans="1:6" ht="15.75" x14ac:dyDescent="0.25">
      <c r="A587" s="1"/>
      <c r="B587" s="1"/>
      <c r="C587" s="1"/>
      <c r="D587" s="1"/>
      <c r="E587" s="1"/>
      <c r="F587" s="1"/>
    </row>
    <row r="588" spans="1:6" ht="15.75" x14ac:dyDescent="0.25">
      <c r="A588" s="1"/>
      <c r="B588" s="1"/>
      <c r="C588" s="1"/>
      <c r="D588" s="1"/>
      <c r="E588" s="1"/>
      <c r="F588" s="1"/>
    </row>
    <row r="589" spans="1:6" ht="15.75" x14ac:dyDescent="0.25">
      <c r="A589" s="1"/>
      <c r="B589" s="1"/>
      <c r="C589" s="1"/>
      <c r="D589" s="1"/>
      <c r="E589" s="1"/>
      <c r="F589" s="1"/>
    </row>
    <row r="590" spans="1:6" ht="15.75" x14ac:dyDescent="0.25">
      <c r="A590" s="1"/>
      <c r="B590" s="1"/>
      <c r="C590" s="1"/>
      <c r="D590" s="1"/>
      <c r="E590" s="1"/>
      <c r="F590" s="1"/>
    </row>
    <row r="591" spans="1:6" ht="15.75" x14ac:dyDescent="0.25">
      <c r="A591" s="1"/>
      <c r="B591" s="1"/>
      <c r="C591" s="1"/>
      <c r="D591" s="1"/>
      <c r="E591" s="1"/>
      <c r="F591" s="1"/>
    </row>
    <row r="592" spans="1:6" ht="15.75" x14ac:dyDescent="0.25">
      <c r="A592" s="1"/>
      <c r="B592" s="1"/>
      <c r="C592" s="1"/>
      <c r="D592" s="1"/>
      <c r="E592" s="1"/>
      <c r="F592" s="1"/>
    </row>
    <row r="593" spans="1:6" ht="15.75" x14ac:dyDescent="0.25">
      <c r="A593" s="1"/>
      <c r="B593" s="1"/>
      <c r="C593" s="1"/>
      <c r="D593" s="1"/>
      <c r="E593" s="1"/>
      <c r="F593" s="1"/>
    </row>
    <row r="594" spans="1:6" ht="15.75" x14ac:dyDescent="0.25">
      <c r="A594" s="1"/>
      <c r="B594" s="1"/>
      <c r="C594" s="1"/>
      <c r="D594" s="1"/>
      <c r="E594" s="1"/>
      <c r="F594" s="1"/>
    </row>
    <row r="595" spans="1:6" ht="15.75" x14ac:dyDescent="0.25">
      <c r="A595" s="1"/>
      <c r="B595" s="1"/>
      <c r="C595" s="1"/>
      <c r="D595" s="1"/>
      <c r="E595" s="1"/>
      <c r="F595" s="1"/>
    </row>
    <row r="596" spans="1:6" ht="15.75" x14ac:dyDescent="0.25">
      <c r="A596" s="1"/>
      <c r="B596" s="1"/>
      <c r="C596" s="1"/>
      <c r="D596" s="1"/>
      <c r="E596" s="1"/>
      <c r="F596" s="1"/>
    </row>
    <row r="597" spans="1:6" ht="15.75" x14ac:dyDescent="0.25">
      <c r="A597" s="1"/>
      <c r="B597" s="1"/>
      <c r="C597" s="1"/>
      <c r="D597" s="1"/>
      <c r="E597" s="1"/>
      <c r="F597" s="1"/>
    </row>
    <row r="598" spans="1:6" ht="15.75" x14ac:dyDescent="0.25">
      <c r="A598" s="1"/>
      <c r="B598" s="1"/>
      <c r="C598" s="1"/>
      <c r="D598" s="1"/>
      <c r="E598" s="1"/>
      <c r="F598" s="1"/>
    </row>
    <row r="599" spans="1:6" ht="15.75" x14ac:dyDescent="0.25">
      <c r="A599" s="1"/>
      <c r="B599" s="1"/>
      <c r="C599" s="1"/>
      <c r="D599" s="1"/>
      <c r="E599" s="1"/>
      <c r="F599" s="1"/>
    </row>
    <row r="600" spans="1:6" ht="15.75" x14ac:dyDescent="0.25">
      <c r="A600" s="1"/>
      <c r="B600" s="1"/>
      <c r="C600" s="1"/>
      <c r="D600" s="1"/>
      <c r="E600" s="1"/>
      <c r="F600" s="1"/>
    </row>
    <row r="601" spans="1:6" ht="15.75" x14ac:dyDescent="0.25">
      <c r="A601" s="1"/>
      <c r="B601" s="1"/>
      <c r="C601" s="1"/>
      <c r="D601" s="1"/>
      <c r="E601" s="1"/>
      <c r="F601" s="1"/>
    </row>
    <row r="602" spans="1:6" ht="15.75" x14ac:dyDescent="0.25">
      <c r="A602" s="1"/>
      <c r="B602" s="1"/>
      <c r="C602" s="1"/>
      <c r="D602" s="1"/>
      <c r="E602" s="1"/>
      <c r="F602" s="1"/>
    </row>
    <row r="603" spans="1:6" ht="15.75" x14ac:dyDescent="0.25">
      <c r="A603" s="1"/>
      <c r="B603" s="1"/>
      <c r="C603" s="1"/>
      <c r="D603" s="1"/>
      <c r="E603" s="1"/>
      <c r="F603" s="1"/>
    </row>
    <row r="604" spans="1:6" ht="15.75" x14ac:dyDescent="0.25">
      <c r="A604" s="1"/>
      <c r="B604" s="1"/>
      <c r="C604" s="1"/>
      <c r="D604" s="1"/>
      <c r="E604" s="1"/>
      <c r="F604" s="1"/>
    </row>
    <row r="605" spans="1:6" ht="15.75" x14ac:dyDescent="0.25">
      <c r="A605" s="1"/>
      <c r="B605" s="1"/>
      <c r="C605" s="1"/>
      <c r="D605" s="1"/>
      <c r="E605" s="1"/>
      <c r="F605" s="1"/>
    </row>
    <row r="606" spans="1:6" ht="15.75" x14ac:dyDescent="0.25">
      <c r="A606" s="1"/>
      <c r="B606" s="1"/>
      <c r="C606" s="1"/>
      <c r="D606" s="1"/>
      <c r="E606" s="1"/>
      <c r="F606" s="1"/>
    </row>
    <row r="607" spans="1:6" ht="15.75" x14ac:dyDescent="0.25">
      <c r="A607" s="1"/>
      <c r="B607" s="1"/>
      <c r="C607" s="1"/>
      <c r="D607" s="1"/>
      <c r="E607" s="1"/>
      <c r="F607" s="1"/>
    </row>
    <row r="608" spans="1:6" ht="15.75" x14ac:dyDescent="0.25">
      <c r="A608" s="1"/>
      <c r="B608" s="1"/>
      <c r="C608" s="1"/>
      <c r="D608" s="1"/>
      <c r="E608" s="1"/>
      <c r="F608" s="1"/>
    </row>
    <row r="609" spans="1:6" ht="15.75" x14ac:dyDescent="0.25">
      <c r="A609" s="1"/>
      <c r="B609" s="1"/>
      <c r="C609" s="1"/>
      <c r="D609" s="1"/>
      <c r="E609" s="1"/>
      <c r="F609" s="1"/>
    </row>
    <row r="610" spans="1:6" ht="15.75" x14ac:dyDescent="0.25">
      <c r="A610" s="1"/>
      <c r="B610" s="1"/>
      <c r="C610" s="1"/>
      <c r="D610" s="1"/>
      <c r="E610" s="1"/>
      <c r="F610" s="1"/>
    </row>
    <row r="611" spans="1:6" ht="15.75" x14ac:dyDescent="0.25">
      <c r="A611" s="1"/>
      <c r="B611" s="1"/>
      <c r="C611" s="1"/>
      <c r="D611" s="1"/>
      <c r="E611" s="1"/>
      <c r="F611" s="1"/>
    </row>
    <row r="612" spans="1:6" ht="15.75" x14ac:dyDescent="0.25">
      <c r="A612" s="1"/>
      <c r="B612" s="1"/>
      <c r="C612" s="1"/>
      <c r="D612" s="1"/>
      <c r="E612" s="1"/>
      <c r="F612" s="1"/>
    </row>
    <row r="613" spans="1:6" ht="15.75" x14ac:dyDescent="0.25">
      <c r="A613" s="1"/>
      <c r="B613" s="1"/>
      <c r="C613" s="1"/>
      <c r="D613" s="1"/>
      <c r="E613" s="1"/>
      <c r="F613" s="1"/>
    </row>
    <row r="614" spans="1:6" ht="15.75" x14ac:dyDescent="0.25">
      <c r="A614" s="1"/>
      <c r="B614" s="1"/>
      <c r="C614" s="1"/>
      <c r="D614" s="1"/>
      <c r="E614" s="1"/>
      <c r="F614" s="1"/>
    </row>
    <row r="615" spans="1:6" ht="15.75" x14ac:dyDescent="0.25">
      <c r="A615" s="1"/>
      <c r="B615" s="1"/>
      <c r="C615" s="1"/>
      <c r="D615" s="1"/>
      <c r="E615" s="1"/>
      <c r="F615" s="1"/>
    </row>
    <row r="616" spans="1:6" ht="15.75" x14ac:dyDescent="0.25">
      <c r="A616" s="1"/>
      <c r="B616" s="1"/>
      <c r="C616" s="1"/>
      <c r="D616" s="1"/>
      <c r="E616" s="1"/>
      <c r="F616" s="1"/>
    </row>
    <row r="617" spans="1:6" ht="15.75" x14ac:dyDescent="0.25">
      <c r="A617" s="1"/>
      <c r="B617" s="1"/>
      <c r="C617" s="1"/>
      <c r="D617" s="1"/>
      <c r="E617" s="1"/>
      <c r="F617" s="1"/>
    </row>
    <row r="618" spans="1:6" ht="15.75" x14ac:dyDescent="0.25">
      <c r="A618" s="1"/>
      <c r="B618" s="1"/>
      <c r="C618" s="1"/>
      <c r="D618" s="1"/>
      <c r="E618" s="1"/>
      <c r="F618" s="1"/>
    </row>
    <row r="619" spans="1:6" ht="15.75" x14ac:dyDescent="0.25">
      <c r="A619" s="1"/>
      <c r="B619" s="1"/>
      <c r="C619" s="1"/>
      <c r="D619" s="1"/>
      <c r="E619" s="1"/>
      <c r="F619" s="1"/>
    </row>
    <row r="620" spans="1:6" ht="15.75" x14ac:dyDescent="0.25">
      <c r="A620" s="1"/>
      <c r="B620" s="1"/>
      <c r="C620" s="1"/>
      <c r="D620" s="1"/>
      <c r="E620" s="1"/>
      <c r="F620" s="1"/>
    </row>
    <row r="621" spans="1:6" ht="15.75" x14ac:dyDescent="0.25">
      <c r="A621" s="1"/>
      <c r="B621" s="1"/>
      <c r="C621" s="1"/>
      <c r="D621" s="1"/>
      <c r="E621" s="1"/>
      <c r="F621" s="1"/>
    </row>
    <row r="622" spans="1:6" ht="15.75" x14ac:dyDescent="0.25">
      <c r="A622" s="1"/>
      <c r="B622" s="1"/>
      <c r="C622" s="1"/>
      <c r="D622" s="1"/>
      <c r="E622" s="1"/>
      <c r="F622" s="1"/>
    </row>
    <row r="623" spans="1:6" ht="15.75" x14ac:dyDescent="0.25">
      <c r="A623" s="1"/>
      <c r="B623" s="1"/>
      <c r="C623" s="1"/>
      <c r="D623" s="1"/>
      <c r="E623" s="1"/>
      <c r="F623" s="1"/>
    </row>
    <row r="624" spans="1:6" ht="15.75" x14ac:dyDescent="0.25">
      <c r="A624" s="1"/>
      <c r="B624" s="1"/>
      <c r="C624" s="1"/>
      <c r="D624" s="1"/>
      <c r="E624" s="1"/>
      <c r="F624" s="1"/>
    </row>
    <row r="625" spans="1:6" ht="15.75" x14ac:dyDescent="0.25">
      <c r="A625" s="1"/>
      <c r="B625" s="1"/>
      <c r="C625" s="1"/>
      <c r="D625" s="1"/>
      <c r="E625" s="1"/>
      <c r="F625" s="1"/>
    </row>
    <row r="626" spans="1:6" ht="15.75" x14ac:dyDescent="0.25">
      <c r="A626" s="1"/>
      <c r="B626" s="1"/>
      <c r="C626" s="1"/>
      <c r="D626" s="1"/>
      <c r="E626" s="1"/>
      <c r="F626" s="1"/>
    </row>
    <row r="627" spans="1:6" ht="15.75" x14ac:dyDescent="0.25">
      <c r="A627" s="1"/>
      <c r="B627" s="1"/>
      <c r="C627" s="1"/>
      <c r="D627" s="1"/>
      <c r="E627" s="1"/>
      <c r="F627" s="1"/>
    </row>
    <row r="628" spans="1:6" ht="15.75" x14ac:dyDescent="0.25">
      <c r="A628" s="1"/>
      <c r="B628" s="1"/>
      <c r="C628" s="1"/>
      <c r="D628" s="1"/>
      <c r="E628" s="1"/>
      <c r="F628" s="1"/>
    </row>
    <row r="629" spans="1:6" ht="15.75" x14ac:dyDescent="0.25">
      <c r="A629" s="1"/>
      <c r="B629" s="1"/>
      <c r="C629" s="1"/>
      <c r="D629" s="1"/>
      <c r="E629" s="1"/>
      <c r="F629" s="1"/>
    </row>
    <row r="630" spans="1:6" ht="15.75" x14ac:dyDescent="0.25">
      <c r="A630" s="1"/>
      <c r="B630" s="1"/>
      <c r="C630" s="1"/>
      <c r="D630" s="1"/>
      <c r="E630" s="1"/>
      <c r="F630" s="1"/>
    </row>
    <row r="631" spans="1:6" ht="15.75" x14ac:dyDescent="0.25">
      <c r="A631" s="1"/>
      <c r="B631" s="1"/>
      <c r="C631" s="1"/>
      <c r="D631" s="1"/>
      <c r="E631" s="1"/>
      <c r="F631" s="1"/>
    </row>
    <row r="632" spans="1:6" ht="15.75" x14ac:dyDescent="0.25">
      <c r="A632" s="1"/>
      <c r="B632" s="1"/>
      <c r="C632" s="1"/>
      <c r="D632" s="1"/>
      <c r="E632" s="1"/>
      <c r="F632" s="1"/>
    </row>
    <row r="633" spans="1:6" ht="15.75" x14ac:dyDescent="0.25">
      <c r="A633" s="1"/>
      <c r="B633" s="1"/>
      <c r="C633" s="1"/>
      <c r="D633" s="1"/>
      <c r="E633" s="1"/>
      <c r="F633" s="1"/>
    </row>
    <row r="634" spans="1:6" ht="15.75" x14ac:dyDescent="0.25">
      <c r="A634" s="1"/>
      <c r="B634" s="1"/>
      <c r="C634" s="1"/>
      <c r="D634" s="1"/>
      <c r="E634" s="1"/>
      <c r="F634" s="1"/>
    </row>
    <row r="635" spans="1:6" ht="15.75" x14ac:dyDescent="0.25">
      <c r="A635" s="1"/>
      <c r="B635" s="1"/>
      <c r="C635" s="1"/>
      <c r="D635" s="1"/>
      <c r="E635" s="1"/>
      <c r="F635" s="1"/>
    </row>
    <row r="636" spans="1:6" ht="15.75" x14ac:dyDescent="0.25">
      <c r="A636" s="1"/>
      <c r="B636" s="1"/>
      <c r="C636" s="1"/>
      <c r="D636" s="1"/>
      <c r="E636" s="1"/>
      <c r="F636" s="1"/>
    </row>
    <row r="637" spans="1:6" ht="15.75" x14ac:dyDescent="0.25">
      <c r="A637" s="1"/>
      <c r="B637" s="1"/>
      <c r="C637" s="1"/>
      <c r="D637" s="1"/>
      <c r="E637" s="1"/>
      <c r="F637" s="1"/>
    </row>
    <row r="638" spans="1:6" ht="15.75" x14ac:dyDescent="0.25">
      <c r="A638" s="1"/>
      <c r="B638" s="1"/>
      <c r="C638" s="1"/>
      <c r="D638" s="1"/>
      <c r="E638" s="1"/>
      <c r="F638" s="1"/>
    </row>
    <row r="639" spans="1:6" ht="15.75" x14ac:dyDescent="0.25">
      <c r="A639" s="1"/>
      <c r="B639" s="1"/>
      <c r="C639" s="1"/>
      <c r="D639" s="1"/>
      <c r="E639" s="1"/>
      <c r="F639" s="1"/>
    </row>
    <row r="640" spans="1:6" ht="15.75" x14ac:dyDescent="0.25">
      <c r="A640" s="1"/>
      <c r="B640" s="1"/>
      <c r="C640" s="1"/>
      <c r="D640" s="1"/>
      <c r="E640" s="1"/>
      <c r="F640" s="1"/>
    </row>
    <row r="641" spans="1:6" ht="15.75" x14ac:dyDescent="0.25">
      <c r="A641" s="1"/>
      <c r="B641" s="1"/>
      <c r="C641" s="1"/>
      <c r="D641" s="1"/>
      <c r="E641" s="1"/>
      <c r="F641" s="1"/>
    </row>
    <row r="642" spans="1:6" ht="15.75" x14ac:dyDescent="0.25">
      <c r="A642" s="1"/>
      <c r="B642" s="1"/>
      <c r="C642" s="1"/>
      <c r="D642" s="1"/>
      <c r="E642" s="1"/>
      <c r="F642" s="1"/>
    </row>
    <row r="643" spans="1:6" ht="15.75" x14ac:dyDescent="0.25">
      <c r="A643" s="1"/>
      <c r="B643" s="1"/>
      <c r="C643" s="1"/>
      <c r="D643" s="1"/>
      <c r="E643" s="1"/>
      <c r="F643" s="1"/>
    </row>
    <row r="644" spans="1:6" ht="15.75" x14ac:dyDescent="0.25">
      <c r="A644" s="1"/>
      <c r="B644" s="1"/>
      <c r="C644" s="1"/>
      <c r="D644" s="1"/>
      <c r="E644" s="1"/>
      <c r="F644" s="1"/>
    </row>
    <row r="645" spans="1:6" ht="15.75" x14ac:dyDescent="0.25">
      <c r="A645" s="1"/>
      <c r="B645" s="1"/>
      <c r="C645" s="1"/>
      <c r="D645" s="1"/>
      <c r="E645" s="1"/>
      <c r="F645" s="1"/>
    </row>
    <row r="646" spans="1:6" ht="15.75" x14ac:dyDescent="0.25">
      <c r="A646" s="1"/>
      <c r="B646" s="1"/>
      <c r="C646" s="1"/>
      <c r="D646" s="1"/>
      <c r="E646" s="1"/>
      <c r="F646" s="1"/>
    </row>
    <row r="647" spans="1:6" ht="15.75" x14ac:dyDescent="0.25">
      <c r="A647" s="1"/>
      <c r="B647" s="1"/>
      <c r="C647" s="1"/>
      <c r="D647" s="1"/>
      <c r="E647" s="1"/>
      <c r="F647" s="1"/>
    </row>
    <row r="648" spans="1:6" ht="15.75" x14ac:dyDescent="0.25">
      <c r="A648" s="1"/>
      <c r="B648" s="1"/>
      <c r="C648" s="1"/>
      <c r="D648" s="1"/>
      <c r="E648" s="1"/>
      <c r="F648" s="1"/>
    </row>
    <row r="649" spans="1:6" ht="15.75" x14ac:dyDescent="0.25">
      <c r="A649" s="1"/>
      <c r="B649" s="1"/>
      <c r="C649" s="1"/>
      <c r="D649" s="1"/>
      <c r="E649" s="1"/>
      <c r="F649" s="1"/>
    </row>
    <row r="650" spans="1:6" ht="15.75" x14ac:dyDescent="0.25">
      <c r="A650" s="1"/>
      <c r="B650" s="1"/>
      <c r="C650" s="1"/>
      <c r="D650" s="1"/>
      <c r="E650" s="1"/>
      <c r="F650" s="1"/>
    </row>
    <row r="651" spans="1:6" ht="15.75" x14ac:dyDescent="0.25">
      <c r="A651" s="1"/>
      <c r="B651" s="1"/>
      <c r="C651" s="1"/>
      <c r="D651" s="1"/>
      <c r="E651" s="1"/>
      <c r="F651" s="1"/>
    </row>
    <row r="652" spans="1:6" ht="15.75" x14ac:dyDescent="0.25">
      <c r="A652" s="1"/>
      <c r="B652" s="1"/>
      <c r="C652" s="1"/>
      <c r="D652" s="1"/>
      <c r="E652" s="1"/>
      <c r="F652" s="1"/>
    </row>
    <row r="653" spans="1:6" ht="15.75" x14ac:dyDescent="0.25">
      <c r="A653" s="1"/>
      <c r="B653" s="1"/>
      <c r="C653" s="1"/>
      <c r="D653" s="1"/>
      <c r="E653" s="1"/>
      <c r="F653" s="1"/>
    </row>
    <row r="654" spans="1:6" ht="15.75" x14ac:dyDescent="0.25">
      <c r="A654" s="1"/>
      <c r="B654" s="1"/>
      <c r="C654" s="1"/>
      <c r="D654" s="1"/>
      <c r="E654" s="1"/>
      <c r="F654" s="1"/>
    </row>
    <row r="655" spans="1:6" ht="15.75" x14ac:dyDescent="0.25">
      <c r="A655" s="1"/>
      <c r="B655" s="1"/>
      <c r="C655" s="1"/>
      <c r="D655" s="1"/>
      <c r="E655" s="1"/>
      <c r="F655" s="1"/>
    </row>
    <row r="656" spans="1:6" ht="15.75" x14ac:dyDescent="0.25">
      <c r="A656" s="1"/>
      <c r="B656" s="1"/>
      <c r="C656" s="1"/>
      <c r="D656" s="1"/>
      <c r="E656" s="1"/>
      <c r="F656" s="1"/>
    </row>
    <row r="657" spans="1:6" ht="15.75" x14ac:dyDescent="0.25">
      <c r="A657" s="1"/>
      <c r="B657" s="1"/>
      <c r="C657" s="1"/>
      <c r="D657" s="1"/>
      <c r="E657" s="1"/>
      <c r="F657" s="1"/>
    </row>
    <row r="658" spans="1:6" ht="15.75" x14ac:dyDescent="0.25">
      <c r="A658" s="1"/>
      <c r="B658" s="1"/>
      <c r="C658" s="1"/>
      <c r="D658" s="1"/>
      <c r="E658" s="1"/>
      <c r="F658" s="1"/>
    </row>
    <row r="659" spans="1:6" ht="15.75" x14ac:dyDescent="0.25">
      <c r="A659" s="1"/>
      <c r="B659" s="1"/>
      <c r="C659" s="1"/>
      <c r="D659" s="1"/>
      <c r="E659" s="1"/>
      <c r="F659" s="1"/>
    </row>
    <row r="660" spans="1:6" ht="15.75" x14ac:dyDescent="0.25">
      <c r="A660" s="1"/>
      <c r="B660" s="1"/>
      <c r="C660" s="1"/>
      <c r="D660" s="1"/>
      <c r="E660" s="1"/>
      <c r="F660" s="1"/>
    </row>
    <row r="661" spans="1:6" ht="15.75" x14ac:dyDescent="0.25">
      <c r="A661" s="1"/>
      <c r="B661" s="1"/>
      <c r="C661" s="1"/>
      <c r="D661" s="1"/>
      <c r="E661" s="1"/>
      <c r="F661" s="1"/>
    </row>
    <row r="662" spans="1:6" ht="15.75" x14ac:dyDescent="0.25">
      <c r="A662" s="1"/>
      <c r="B662" s="1"/>
      <c r="C662" s="1"/>
      <c r="D662" s="1"/>
      <c r="E662" s="1"/>
      <c r="F662" s="1"/>
    </row>
    <row r="663" spans="1:6" ht="15.75" x14ac:dyDescent="0.25">
      <c r="A663" s="1"/>
      <c r="B663" s="1"/>
      <c r="C663" s="1"/>
      <c r="D663" s="1"/>
      <c r="E663" s="1"/>
      <c r="F663" s="1"/>
    </row>
    <row r="664" spans="1:6" ht="15.75" x14ac:dyDescent="0.25">
      <c r="A664" s="1"/>
      <c r="B664" s="1"/>
      <c r="C664" s="1"/>
      <c r="D664" s="1"/>
      <c r="E664" s="1"/>
      <c r="F664" s="1"/>
    </row>
    <row r="665" spans="1:6" ht="15.75" x14ac:dyDescent="0.25">
      <c r="A665" s="1"/>
      <c r="B665" s="1"/>
      <c r="C665" s="1"/>
      <c r="D665" s="1"/>
      <c r="E665" s="1"/>
      <c r="F665" s="1"/>
    </row>
    <row r="666" spans="1:6" ht="15.75" x14ac:dyDescent="0.25">
      <c r="A666" s="1"/>
      <c r="B666" s="1"/>
      <c r="C666" s="1"/>
      <c r="D666" s="1"/>
      <c r="E666" s="1"/>
      <c r="F666" s="1"/>
    </row>
    <row r="667" spans="1:6" ht="15.75" x14ac:dyDescent="0.25">
      <c r="A667" s="1"/>
      <c r="B667" s="1"/>
      <c r="C667" s="1"/>
      <c r="D667" s="1"/>
      <c r="E667" s="1"/>
      <c r="F667" s="1"/>
    </row>
    <row r="668" spans="1:6" ht="15.75" x14ac:dyDescent="0.25">
      <c r="A668" s="1"/>
      <c r="B668" s="1"/>
      <c r="C668" s="1"/>
      <c r="D668" s="1"/>
      <c r="E668" s="1"/>
      <c r="F668" s="1"/>
    </row>
    <row r="669" spans="1:6" ht="15.75" x14ac:dyDescent="0.25">
      <c r="A669" s="1"/>
      <c r="B669" s="1"/>
      <c r="C669" s="1"/>
      <c r="D669" s="1"/>
      <c r="E669" s="1"/>
      <c r="F669" s="1"/>
    </row>
    <row r="670" spans="1:6" ht="15.75" x14ac:dyDescent="0.25">
      <c r="A670" s="1"/>
      <c r="B670" s="1"/>
      <c r="C670" s="1"/>
      <c r="D670" s="1"/>
      <c r="E670" s="1"/>
      <c r="F670" s="1"/>
    </row>
    <row r="671" spans="1:6" ht="15.75" x14ac:dyDescent="0.25">
      <c r="A671" s="1"/>
      <c r="B671" s="1"/>
      <c r="C671" s="1"/>
      <c r="D671" s="1"/>
      <c r="E671" s="1"/>
      <c r="F671" s="1"/>
    </row>
    <row r="672" spans="1:6" ht="15.75" x14ac:dyDescent="0.25">
      <c r="A672" s="1"/>
      <c r="B672" s="1"/>
      <c r="C672" s="1"/>
      <c r="D672" s="1"/>
      <c r="E672" s="1"/>
      <c r="F672" s="1"/>
    </row>
    <row r="673" spans="1:6" ht="15.75" x14ac:dyDescent="0.25">
      <c r="A673" s="1"/>
      <c r="B673" s="1"/>
      <c r="C673" s="1"/>
      <c r="D673" s="1"/>
      <c r="E673" s="1"/>
      <c r="F673" s="1"/>
    </row>
    <row r="674" spans="1:6" ht="15.75" x14ac:dyDescent="0.25">
      <c r="A674" s="1"/>
      <c r="B674" s="1"/>
      <c r="C674" s="1"/>
      <c r="D674" s="1"/>
      <c r="E674" s="1"/>
      <c r="F674" s="1"/>
    </row>
    <row r="675" spans="1:6" ht="15.75" x14ac:dyDescent="0.25">
      <c r="A675" s="1"/>
      <c r="B675" s="1"/>
      <c r="C675" s="1"/>
      <c r="D675" s="1"/>
      <c r="E675" s="1"/>
      <c r="F675" s="1"/>
    </row>
    <row r="676" spans="1:6" ht="15.75" x14ac:dyDescent="0.25">
      <c r="A676" s="1"/>
      <c r="B676" s="1"/>
      <c r="C676" s="1"/>
      <c r="D676" s="1"/>
      <c r="E676" s="1"/>
      <c r="F676" s="1"/>
    </row>
    <row r="677" spans="1:6" ht="15.75" x14ac:dyDescent="0.25">
      <c r="A677" s="1"/>
      <c r="B677" s="1"/>
      <c r="C677" s="1"/>
      <c r="D677" s="1"/>
      <c r="E677" s="1"/>
      <c r="F677" s="1"/>
    </row>
    <row r="678" spans="1:6" ht="15.75" x14ac:dyDescent="0.25">
      <c r="A678" s="1"/>
      <c r="B678" s="1"/>
      <c r="C678" s="1"/>
      <c r="D678" s="1"/>
      <c r="E678" s="1"/>
      <c r="F678" s="1"/>
    </row>
    <row r="679" spans="1:6" ht="15.75" x14ac:dyDescent="0.25">
      <c r="A679" s="1"/>
      <c r="B679" s="1"/>
      <c r="C679" s="1"/>
      <c r="D679" s="1"/>
      <c r="E679" s="1"/>
      <c r="F679" s="1"/>
    </row>
    <row r="680" spans="1:6" ht="15.75" x14ac:dyDescent="0.25">
      <c r="A680" s="1"/>
      <c r="B680" s="1"/>
      <c r="C680" s="1"/>
      <c r="D680" s="1"/>
      <c r="E680" s="1"/>
      <c r="F680" s="1"/>
    </row>
    <row r="681" spans="1:6" ht="15.75" x14ac:dyDescent="0.25">
      <c r="A681" s="1"/>
      <c r="B681" s="1"/>
      <c r="C681" s="1"/>
      <c r="D681" s="1"/>
      <c r="E681" s="1"/>
      <c r="F681" s="1"/>
    </row>
    <row r="682" spans="1:6" ht="15.75" x14ac:dyDescent="0.25">
      <c r="A682" s="1"/>
      <c r="B682" s="1"/>
      <c r="C682" s="1"/>
      <c r="D682" s="1"/>
      <c r="E682" s="1"/>
      <c r="F682" s="1"/>
    </row>
    <row r="683" spans="1:6" ht="15.75" x14ac:dyDescent="0.25">
      <c r="A683" s="1"/>
      <c r="B683" s="1"/>
      <c r="C683" s="1"/>
      <c r="D683" s="1"/>
      <c r="E683" s="1"/>
      <c r="F683" s="1"/>
    </row>
    <row r="684" spans="1:6" ht="15.75" x14ac:dyDescent="0.25">
      <c r="A684" s="1"/>
      <c r="B684" s="1"/>
      <c r="C684" s="1"/>
      <c r="D684" s="1"/>
      <c r="E684" s="1"/>
      <c r="F684" s="1"/>
    </row>
    <row r="685" spans="1:6" ht="15.75" x14ac:dyDescent="0.25">
      <c r="A685" s="1"/>
      <c r="B685" s="1"/>
      <c r="C685" s="1"/>
      <c r="D685" s="1"/>
      <c r="E685" s="1"/>
      <c r="F685" s="1"/>
    </row>
    <row r="686" spans="1:6" ht="15.75" x14ac:dyDescent="0.25">
      <c r="A686" s="1"/>
      <c r="B686" s="1"/>
      <c r="C686" s="1"/>
      <c r="D686" s="1"/>
      <c r="E686" s="1"/>
      <c r="F686" s="1"/>
    </row>
    <row r="687" spans="1:6" ht="15.75" x14ac:dyDescent="0.25">
      <c r="A687" s="1"/>
      <c r="B687" s="1"/>
      <c r="C687" s="1"/>
      <c r="D687" s="1"/>
      <c r="E687" s="1"/>
      <c r="F687" s="1"/>
    </row>
    <row r="688" spans="1:6" ht="15.75" x14ac:dyDescent="0.25">
      <c r="A688" s="1"/>
      <c r="B688" s="1"/>
      <c r="C688" s="1"/>
      <c r="D688" s="1"/>
      <c r="E688" s="1"/>
      <c r="F688" s="1"/>
    </row>
    <row r="689" spans="1:6" ht="15.75" x14ac:dyDescent="0.25">
      <c r="A689" s="1"/>
      <c r="B689" s="1"/>
      <c r="C689" s="1"/>
      <c r="D689" s="1"/>
      <c r="E689" s="1"/>
      <c r="F689" s="1"/>
    </row>
    <row r="690" spans="1:6" ht="15.75" x14ac:dyDescent="0.25">
      <c r="A690" s="1"/>
      <c r="B690" s="1"/>
      <c r="C690" s="1"/>
      <c r="D690" s="1"/>
      <c r="E690" s="1"/>
      <c r="F690" s="1"/>
    </row>
    <row r="691" spans="1:6" ht="15.75" x14ac:dyDescent="0.25">
      <c r="A691" s="1"/>
      <c r="B691" s="1"/>
      <c r="C691" s="1"/>
      <c r="D691" s="1"/>
      <c r="E691" s="1"/>
      <c r="F691" s="1"/>
    </row>
    <row r="692" spans="1:6" ht="15.75" x14ac:dyDescent="0.25">
      <c r="A692" s="1"/>
      <c r="B692" s="1"/>
      <c r="C692" s="1"/>
      <c r="D692" s="1"/>
      <c r="E692" s="1"/>
      <c r="F692" s="1"/>
    </row>
    <row r="693" spans="1:6" ht="15.75" x14ac:dyDescent="0.25">
      <c r="A693" s="1"/>
      <c r="B693" s="1"/>
      <c r="C693" s="1"/>
      <c r="D693" s="1"/>
      <c r="E693" s="1"/>
      <c r="F693" s="1"/>
    </row>
    <row r="694" spans="1:6" ht="15.75" x14ac:dyDescent="0.25">
      <c r="A694" s="1"/>
      <c r="B694" s="1"/>
      <c r="C694" s="1"/>
      <c r="D694" s="1"/>
      <c r="E694" s="1"/>
      <c r="F694" s="1"/>
    </row>
    <row r="695" spans="1:6" ht="15.75" x14ac:dyDescent="0.25">
      <c r="A695" s="1"/>
      <c r="B695" s="1"/>
      <c r="C695" s="1"/>
      <c r="D695" s="1"/>
      <c r="E695" s="1"/>
      <c r="F695" s="1"/>
    </row>
    <row r="696" spans="1:6" ht="15.75" x14ac:dyDescent="0.25">
      <c r="A696" s="1"/>
      <c r="B696" s="1"/>
      <c r="C696" s="1"/>
      <c r="D696" s="1"/>
      <c r="E696" s="1"/>
      <c r="F696" s="1"/>
    </row>
    <row r="697" spans="1:6" ht="15.75" x14ac:dyDescent="0.25">
      <c r="A697" s="1"/>
      <c r="B697" s="1"/>
      <c r="C697" s="1"/>
      <c r="D697" s="1"/>
      <c r="E697" s="1"/>
      <c r="F697" s="1"/>
    </row>
    <row r="698" spans="1:6" ht="15.75" x14ac:dyDescent="0.25">
      <c r="A698" s="1"/>
      <c r="B698" s="1"/>
      <c r="C698" s="1"/>
      <c r="D698" s="1"/>
      <c r="E698" s="1"/>
      <c r="F698" s="1"/>
    </row>
    <row r="699" spans="1:6" ht="15.75" x14ac:dyDescent="0.25">
      <c r="A699" s="1"/>
      <c r="B699" s="1"/>
      <c r="C699" s="1"/>
      <c r="D699" s="1"/>
      <c r="E699" s="1"/>
      <c r="F699" s="1"/>
    </row>
    <row r="700" spans="1:6" ht="15.75" x14ac:dyDescent="0.25">
      <c r="A700" s="1"/>
      <c r="B700" s="1"/>
      <c r="C700" s="1"/>
      <c r="D700" s="1"/>
      <c r="E700" s="1"/>
      <c r="F700" s="1"/>
    </row>
    <row r="701" spans="1:6" ht="15.75" x14ac:dyDescent="0.25">
      <c r="A701" s="1"/>
      <c r="B701" s="1"/>
      <c r="C701" s="1"/>
      <c r="D701" s="1"/>
      <c r="E701" s="1"/>
      <c r="F701" s="1"/>
    </row>
    <row r="702" spans="1:6" ht="15.75" x14ac:dyDescent="0.25">
      <c r="A702" s="1"/>
      <c r="B702" s="1"/>
      <c r="C702" s="1"/>
      <c r="D702" s="1"/>
      <c r="E702" s="1"/>
      <c r="F702" s="1"/>
    </row>
    <row r="703" spans="1:6" ht="15.75" x14ac:dyDescent="0.25">
      <c r="A703" s="1"/>
      <c r="B703" s="1"/>
      <c r="C703" s="1"/>
      <c r="D703" s="1"/>
      <c r="E703" s="1"/>
      <c r="F703" s="1"/>
    </row>
    <row r="704" spans="1:6" ht="15.75" x14ac:dyDescent="0.25">
      <c r="A704" s="1"/>
      <c r="B704" s="1"/>
      <c r="C704" s="1"/>
      <c r="D704" s="1"/>
      <c r="E704" s="1"/>
      <c r="F704" s="1"/>
    </row>
    <row r="705" spans="1:6" ht="15.75" x14ac:dyDescent="0.25">
      <c r="A705" s="1"/>
      <c r="B705" s="1"/>
      <c r="C705" s="1"/>
      <c r="D705" s="1"/>
      <c r="E705" s="1"/>
      <c r="F705" s="1"/>
    </row>
    <row r="706" spans="1:6" ht="15.75" x14ac:dyDescent="0.25">
      <c r="A706" s="1"/>
      <c r="B706" s="1"/>
      <c r="C706" s="1"/>
      <c r="D706" s="1"/>
      <c r="E706" s="1"/>
      <c r="F706" s="1"/>
    </row>
    <row r="707" spans="1:6" ht="15.75" x14ac:dyDescent="0.25">
      <c r="A707" s="1"/>
      <c r="B707" s="1"/>
      <c r="C707" s="1"/>
      <c r="D707" s="1"/>
      <c r="E707" s="1"/>
      <c r="F707" s="1"/>
    </row>
    <row r="708" spans="1:6" ht="15.75" x14ac:dyDescent="0.25">
      <c r="A708" s="1"/>
      <c r="B708" s="1"/>
      <c r="C708" s="1"/>
      <c r="D708" s="1"/>
      <c r="E708" s="1"/>
      <c r="F708" s="1"/>
    </row>
  </sheetData>
  <mergeCells count="59">
    <mergeCell ref="G407:H407"/>
    <mergeCell ref="A412:B412"/>
    <mergeCell ref="A409:B409"/>
    <mergeCell ref="A410:B410"/>
    <mergeCell ref="A411:B411"/>
    <mergeCell ref="D411:E411"/>
    <mergeCell ref="D412:E412"/>
    <mergeCell ref="D409:E409"/>
    <mergeCell ref="D410:E410"/>
    <mergeCell ref="D21:F21"/>
    <mergeCell ref="D72:F72"/>
    <mergeCell ref="D123:F123"/>
    <mergeCell ref="D175:F175"/>
    <mergeCell ref="A400:C400"/>
    <mergeCell ref="D400:E400"/>
    <mergeCell ref="D228:F228"/>
    <mergeCell ref="D280:F280"/>
    <mergeCell ref="A403:B403"/>
    <mergeCell ref="A407:B407"/>
    <mergeCell ref="A408:B408"/>
    <mergeCell ref="A401:C401"/>
    <mergeCell ref="D401:E401"/>
    <mergeCell ref="D402:E402"/>
    <mergeCell ref="D403:E403"/>
    <mergeCell ref="D407:E407"/>
    <mergeCell ref="D408:E408"/>
    <mergeCell ref="A402:B402"/>
    <mergeCell ref="A404:C404"/>
    <mergeCell ref="D404:E404"/>
    <mergeCell ref="D405:E405"/>
    <mergeCell ref="D406:E406"/>
    <mergeCell ref="A405:B405"/>
    <mergeCell ref="A406:B406"/>
    <mergeCell ref="A416:C416"/>
    <mergeCell ref="D416:E416"/>
    <mergeCell ref="A417:C417"/>
    <mergeCell ref="D417:E417"/>
    <mergeCell ref="A418:B418"/>
    <mergeCell ref="D418:E418"/>
    <mergeCell ref="D419:E419"/>
    <mergeCell ref="A420:C420"/>
    <mergeCell ref="D420:E420"/>
    <mergeCell ref="A421:B421"/>
    <mergeCell ref="D421:E421"/>
    <mergeCell ref="A419:B419"/>
    <mergeCell ref="A422:B422"/>
    <mergeCell ref="D422:E422"/>
    <mergeCell ref="A423:B423"/>
    <mergeCell ref="D423:E423"/>
    <mergeCell ref="A424:B424"/>
    <mergeCell ref="D424:E424"/>
    <mergeCell ref="A428:B428"/>
    <mergeCell ref="D428:E428"/>
    <mergeCell ref="A425:B425"/>
    <mergeCell ref="D425:E425"/>
    <mergeCell ref="A426:B426"/>
    <mergeCell ref="D426:E426"/>
    <mergeCell ref="A427:B427"/>
    <mergeCell ref="D427:E427"/>
  </mergeCells>
  <hyperlinks>
    <hyperlink ref="A469" r:id="rId1" display="http://kor-voda.its.org/ua" xr:uid="{00000000-0004-0000-0000-000000000000}"/>
    <hyperlink ref="A470" r:id="rId2" display="http://koryukivka-rada.gov.ua/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обґрунтування на 2026 рік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</dc:creator>
  <cp:lastModifiedBy>PC_Pbnfr</cp:lastModifiedBy>
  <cp:lastPrinted>2025-08-18T10:54:59Z</cp:lastPrinted>
  <dcterms:created xsi:type="dcterms:W3CDTF">2022-08-10T10:23:50Z</dcterms:created>
  <dcterms:modified xsi:type="dcterms:W3CDTF">2025-08-19T11:41:58Z</dcterms:modified>
</cp:coreProperties>
</file>