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xr:revisionPtr revIDLastSave="0" documentId="13_ncr:1_{014BA84D-5F09-4218-B82A-89D586E0AE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P47" i="1" s="1"/>
  <c r="H46" i="1"/>
  <c r="G46" i="1"/>
  <c r="E46" i="1"/>
  <c r="F46" i="1" s="1"/>
  <c r="J45" i="1"/>
  <c r="E45" i="1"/>
  <c r="O44" i="1"/>
  <c r="J44" i="1" s="1"/>
  <c r="K44" i="1"/>
  <c r="I44" i="1"/>
  <c r="H44" i="1"/>
  <c r="G44" i="1"/>
  <c r="F44" i="1"/>
  <c r="E43" i="1"/>
  <c r="P43" i="1" s="1"/>
  <c r="J42" i="1"/>
  <c r="E42" i="1"/>
  <c r="P42" i="1" s="1"/>
  <c r="J41" i="1"/>
  <c r="E41" i="1"/>
  <c r="P41" i="1" s="1"/>
  <c r="J40" i="1"/>
  <c r="J39" i="1" s="1"/>
  <c r="J36" i="1" s="1"/>
  <c r="E40" i="1"/>
  <c r="O39" i="1"/>
  <c r="N39" i="1"/>
  <c r="M39" i="1"/>
  <c r="L39" i="1"/>
  <c r="K39" i="1"/>
  <c r="I39" i="1"/>
  <c r="H39" i="1"/>
  <c r="H36" i="1" s="1"/>
  <c r="G39" i="1"/>
  <c r="F39" i="1"/>
  <c r="F36" i="1" s="1"/>
  <c r="J38" i="1"/>
  <c r="J37" i="1" s="1"/>
  <c r="E38" i="1"/>
  <c r="O37" i="1"/>
  <c r="O36" i="1" s="1"/>
  <c r="N37" i="1"/>
  <c r="M37" i="1"/>
  <c r="L37" i="1"/>
  <c r="K37" i="1"/>
  <c r="I37" i="1"/>
  <c r="H37" i="1"/>
  <c r="G37" i="1"/>
  <c r="G36" i="1" s="1"/>
  <c r="F37" i="1"/>
  <c r="E37" i="1"/>
  <c r="M36" i="1"/>
  <c r="K36" i="1"/>
  <c r="I36" i="1"/>
  <c r="J35" i="1"/>
  <c r="E35" i="1"/>
  <c r="P35" i="1" s="1"/>
  <c r="J34" i="1"/>
  <c r="E34" i="1"/>
  <c r="J33" i="1"/>
  <c r="J32" i="1" s="1"/>
  <c r="E33" i="1"/>
  <c r="P33" i="1" s="1"/>
  <c r="O32" i="1"/>
  <c r="N32" i="1"/>
  <c r="M32" i="1"/>
  <c r="L32" i="1"/>
  <c r="K32" i="1"/>
  <c r="I32" i="1"/>
  <c r="H32" i="1"/>
  <c r="G32" i="1"/>
  <c r="F32" i="1"/>
  <c r="J31" i="1"/>
  <c r="J29" i="1" s="1"/>
  <c r="E31" i="1"/>
  <c r="P31" i="1" s="1"/>
  <c r="E30" i="1"/>
  <c r="P30" i="1" s="1"/>
  <c r="O29" i="1"/>
  <c r="N29" i="1"/>
  <c r="M29" i="1"/>
  <c r="L29" i="1"/>
  <c r="K29" i="1"/>
  <c r="I29" i="1"/>
  <c r="H29" i="1"/>
  <c r="G29" i="1"/>
  <c r="F29" i="1"/>
  <c r="P28" i="1"/>
  <c r="O27" i="1"/>
  <c r="N27" i="1"/>
  <c r="M27" i="1"/>
  <c r="L27" i="1"/>
  <c r="K27" i="1"/>
  <c r="J27" i="1"/>
  <c r="I27" i="1"/>
  <c r="H27" i="1"/>
  <c r="G27" i="1"/>
  <c r="F27" i="1"/>
  <c r="E27" i="1"/>
  <c r="J26" i="1"/>
  <c r="E26" i="1"/>
  <c r="J25" i="1"/>
  <c r="E25" i="1"/>
  <c r="P25" i="1" s="1"/>
  <c r="J24" i="1"/>
  <c r="E24" i="1"/>
  <c r="P24" i="1" s="1"/>
  <c r="O23" i="1"/>
  <c r="N23" i="1"/>
  <c r="M23" i="1"/>
  <c r="L23" i="1"/>
  <c r="K23" i="1"/>
  <c r="I23" i="1"/>
  <c r="H23" i="1"/>
  <c r="G23" i="1"/>
  <c r="F23" i="1"/>
  <c r="E23" i="1"/>
  <c r="J22" i="1"/>
  <c r="E22" i="1"/>
  <c r="P22" i="1" s="1"/>
  <c r="J21" i="1"/>
  <c r="E21" i="1"/>
  <c r="P21" i="1" s="1"/>
  <c r="J20" i="1"/>
  <c r="E20" i="1"/>
  <c r="P20" i="1" s="1"/>
  <c r="J19" i="1"/>
  <c r="P19" i="1" s="1"/>
  <c r="I19" i="1"/>
  <c r="G19" i="1" s="1"/>
  <c r="G17" i="1" s="1"/>
  <c r="G14" i="1" s="1"/>
  <c r="E19" i="1"/>
  <c r="J18" i="1"/>
  <c r="E18" i="1"/>
  <c r="E17" i="1" s="1"/>
  <c r="O17" i="1"/>
  <c r="N17" i="1"/>
  <c r="M17" i="1"/>
  <c r="L17" i="1"/>
  <c r="K17" i="1"/>
  <c r="F17" i="1"/>
  <c r="J16" i="1"/>
  <c r="J15" i="1" s="1"/>
  <c r="E16" i="1"/>
  <c r="P16" i="1" s="1"/>
  <c r="O15" i="1"/>
  <c r="K15" i="1"/>
  <c r="H15" i="1"/>
  <c r="G15" i="1"/>
  <c r="N14" i="1"/>
  <c r="N13" i="1" s="1"/>
  <c r="L14" i="1"/>
  <c r="L13" i="1"/>
  <c r="N36" i="1" l="1"/>
  <c r="J23" i="1"/>
  <c r="H19" i="1"/>
  <c r="H17" i="1" s="1"/>
  <c r="H14" i="1" s="1"/>
  <c r="P26" i="1"/>
  <c r="P38" i="1"/>
  <c r="P40" i="1"/>
  <c r="P45" i="1"/>
  <c r="J17" i="1"/>
  <c r="P17" i="1" s="1"/>
  <c r="E29" i="1"/>
  <c r="P29" i="1" s="1"/>
  <c r="N48" i="1"/>
  <c r="E15" i="1"/>
  <c r="F15" i="1" s="1"/>
  <c r="F14" i="1" s="1"/>
  <c r="F13" i="1" s="1"/>
  <c r="E32" i="1"/>
  <c r="P32" i="1" s="1"/>
  <c r="M14" i="1"/>
  <c r="I17" i="1"/>
  <c r="I14" i="1" s="1"/>
  <c r="I48" i="1" s="1"/>
  <c r="P27" i="1"/>
  <c r="E44" i="1"/>
  <c r="P44" i="1" s="1"/>
  <c r="K14" i="1"/>
  <c r="K48" i="1" s="1"/>
  <c r="O14" i="1"/>
  <c r="L36" i="1"/>
  <c r="L48" i="1" s="1"/>
  <c r="P37" i="1"/>
  <c r="P18" i="1"/>
  <c r="J14" i="1"/>
  <c r="G48" i="1"/>
  <c r="G13" i="1"/>
  <c r="K13" i="1"/>
  <c r="M48" i="1"/>
  <c r="M13" i="1"/>
  <c r="O48" i="1"/>
  <c r="O13" i="1"/>
  <c r="P23" i="1"/>
  <c r="P34" i="1"/>
  <c r="P46" i="1"/>
  <c r="E39" i="1"/>
  <c r="P15" i="1" l="1"/>
  <c r="F48" i="1"/>
  <c r="E14" i="1"/>
  <c r="H48" i="1"/>
  <c r="H13" i="1"/>
  <c r="I13" i="1"/>
  <c r="P39" i="1"/>
  <c r="E36" i="1"/>
  <c r="P36" i="1" s="1"/>
  <c r="P14" i="1"/>
  <c r="E13" i="1"/>
  <c r="J48" i="1"/>
  <c r="J13" i="1"/>
  <c r="P48" i="1" l="1"/>
  <c r="E48" i="1"/>
  <c r="P13" i="1"/>
</calcChain>
</file>

<file path=xl/sharedStrings.xml><?xml version="1.0" encoding="utf-8"?>
<sst xmlns="http://schemas.openxmlformats.org/spreadsheetml/2006/main" count="140" uniqueCount="122">
  <si>
    <t>с. Кубей</t>
  </si>
  <si>
    <t>Додаток №3</t>
  </si>
  <si>
    <t>до рішення Кубейської сільської ради "Про місцевий бюджет Кубейської сільської ради на 2023р."</t>
  </si>
  <si>
    <t>від 22.12.2022р. №1423-VIII</t>
  </si>
  <si>
    <t>РОЗПОДІЛ</t>
  </si>
  <si>
    <t/>
  </si>
  <si>
    <t>(грн.)</t>
  </si>
  <si>
    <t>КодПКВКМБ</t>
  </si>
  <si>
    <t xml:space="preserve">Код ТПКВКМБ </t>
  </si>
  <si>
    <t>Код ФКВКБ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</si>
  <si>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</si>
  <si>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</si>
  <si>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</si>
  <si>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</si>
  <si>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</si>
  <si>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</si>
  <si>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</si>
  <si>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у т.ч.бюджет розвитку</t>
  </si>
  <si>
    <t>видатки споживання</t>
  </si>
  <si>
    <t>оплата праці</t>
  </si>
  <si>
    <t>комунальні послуги та енергоносії</t>
  </si>
  <si>
    <t>0100000</t>
  </si>
  <si>
    <t>Кубейська сільська рада</t>
  </si>
  <si>
    <t>0110000</t>
  </si>
  <si>
    <t>0110100</t>
  </si>
  <si>
    <t>0100</t>
  </si>
  <si>
    <t>Державне управління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</si>
  <si>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</si>
  <si>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</si>
  <si>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</si>
  <si>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</si>
  <si>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0113000</t>
  </si>
  <si>
    <t>3000</t>
  </si>
  <si>
    <t>Соціальний захист та соціальне забезпечення</t>
  </si>
  <si>
    <t>0113104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</si>
  <si>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</si>
  <si>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</si>
  <si>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0113121</t>
  </si>
  <si>
    <t>1040</t>
  </si>
  <si>
    <t>Утримання та забезпечення діяльності центрів соціальних служб сім'ї, дітей та молоді</t>
  </si>
  <si>
    <t>0113140</t>
  </si>
  <si>
    <t>Оздоровлення та відпочинок дітей</t>
  </si>
  <si>
    <t>0113160</t>
  </si>
  <si>
    <t>Надання соціальних гарантій фізичним особам, які надають соціальні послуги громадянам похилого віку, особам с інвалідністю, дітям з інвалідністю, хворим, які не здатні до самообслуговування і потребуть стороньої допомоги</t>
  </si>
  <si>
    <t>0113242</t>
  </si>
  <si>
    <t>3242</t>
  </si>
  <si>
    <t>1090</t>
  </si>
  <si>
    <t>Інші заходи у сфері соціального захисту і соціального забезпечення</t>
  </si>
  <si>
    <t>0114000</t>
  </si>
  <si>
    <t>4000</t>
  </si>
  <si>
    <t>Культура i мистецтво</t>
  </si>
  <si>
    <t>0114030</t>
  </si>
  <si>
    <t>0824</t>
  </si>
  <si>
    <t>Забезпечення діяльності бібліотек</t>
  </si>
  <si>
    <t>0114040</t>
  </si>
  <si>
    <t>Забезпечення діяльності музеїв і виставок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</si>
  <si>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</si>
  <si>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</si>
  <si>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</si>
  <si>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</si>
  <si>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0115000</t>
  </si>
  <si>
    <t>5000</t>
  </si>
  <si>
    <t>Фiзична культура i спорт</t>
  </si>
  <si>
    <t>0115062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</si>
  <si>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</si>
  <si>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</si>
  <si>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0116000</t>
  </si>
  <si>
    <t>6000</t>
  </si>
  <si>
    <t>Житлово-комунальне господарство</t>
  </si>
  <si>
    <t>0116020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</si>
  <si>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</si>
  <si>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</si>
  <si>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</si>
  <si>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</si>
  <si>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</si>
  <si>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0118000</t>
  </si>
  <si>
    <t>8000</t>
  </si>
  <si>
    <t>Інша діяльність</t>
  </si>
  <si>
    <t>0118130</t>
  </si>
  <si>
    <t>8130</t>
  </si>
  <si>
    <t>0320</t>
  </si>
  <si>
    <t>Забезпечення діяльності місцевої пожежної охорони</t>
  </si>
  <si>
    <t>0118240</t>
  </si>
  <si>
    <t>0380</t>
  </si>
  <si>
    <t>Заходи та роботи з теріторіальної оборони</t>
  </si>
  <si>
    <t>0118330</t>
  </si>
  <si>
    <t>8330</t>
  </si>
  <si>
    <t>0540</t>
  </si>
  <si>
    <t>Інша діяльність у сфері екології та охорони природних ресурсів</t>
  </si>
  <si>
    <t>0600000</t>
  </si>
  <si>
    <t>Орган з питань освіти і наукі</t>
  </si>
  <si>
    <t>0610100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</si>
  <si>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</si>
  <si>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</si>
  <si>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</si>
  <si>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0611000</t>
  </si>
  <si>
    <t>Освіта</t>
  </si>
  <si>
    <t>0611010</t>
  </si>
  <si>
    <t>0910</t>
  </si>
  <si>
    <t>Надання дошкільної освіти</t>
  </si>
  <si>
    <t>0611021</t>
  </si>
  <si>
    <t>0921</t>
  </si>
  <si>
    <t>Надання загальної середньої освіти закладами загальної середньої освіти</t>
  </si>
  <si>
    <t>0611031</t>
  </si>
  <si>
    <t>0611080</t>
  </si>
  <si>
    <t>0960</t>
  </si>
  <si>
    <t>Надання спеціалізованної освіти містецькими школами</t>
  </si>
  <si>
    <t>3700000</t>
  </si>
  <si>
    <t>3710160</t>
  </si>
  <si>
    <t>3719000</t>
  </si>
  <si>
    <t>9000</t>
  </si>
  <si>
    <t>Міжбюджетні трансферти</t>
  </si>
  <si>
    <t>3719770</t>
  </si>
  <si>
    <t>9770</t>
  </si>
  <si>
    <t>0180</t>
  </si>
  <si>
    <t>Інші субвенції з місцевого бюджету</t>
  </si>
  <si>
    <t xml:space="preserve"> </t>
  </si>
  <si>
    <t>Т.в.о. Кубейського сільського голови</t>
  </si>
  <si>
    <t>Тетяна ЗАЇМ</t>
  </si>
  <si>
    <t>Орган з питань фінансів</t>
  </si>
  <si>
    <t xml:space="preserve">видатків місцевого бюджету Кубейської сільської ради на 2023 рік </t>
  </si>
  <si>
    <t xml:space="preserve">Найменування головного розпорядника коштів місцевого бюджету/ відповідального виконавця, найменування бюджетної програми згідно з ТПКВКМБ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</si>
</sst>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2" fontId="6" fillId="0" borderId="2" xfId="0" quotePrefix="1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2" fontId="6" fillId="3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2" fontId="9" fillId="3" borderId="2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0" fontId="11" fillId="0" borderId="2" xfId="0" applyFont="1" applyBorder="1"/>
    <xf numFmtId="2" fontId="5" fillId="4" borderId="2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2" fontId="5" fillId="3" borderId="2" xfId="0" applyNumberFormat="1" applyFont="1" applyFill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5" fillId="0" borderId="2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3" fillId="0" borderId="2" xfId="0" applyFont="1" applyBorder="1"/>
    <xf numFmtId="2" fontId="7" fillId="4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7"/>
  <sheetViews>
    <sheetView tabSelected="1" zoomScale="55" zoomScaleNormal="55" workbookViewId="0">
      <selection activeCell="K3" sqref="K3"/>
    </sheetView>
  </sheetViews>
  <sheetFormatPr defaultRowHeight="12.75" x14ac:dyDescent="0.2"/>
  <cols>
    <col min="1" max="1" width="16" bestFit="1" customWidth="1"/>
    <col min="2" max="2" width="30.7109375" bestFit="1" customWidth="1"/>
    <col min="3" max="3" width="13.28515625" bestFit="1" customWidth="1"/>
    <col min="4" max="4" width="75.140625" customWidth="1"/>
    <col min="5" max="5" width="15.28515625" bestFit="1" customWidth="1"/>
    <col min="6" max="6" width="22.140625" bestFit="1" customWidth="1"/>
    <col min="7" max="7" width="15.28515625" bestFit="1" customWidth="1"/>
    <col min="8" max="8" width="34.7109375" bestFit="1" customWidth="1"/>
    <col min="9" max="9" width="18.28515625" bestFit="1" customWidth="1"/>
    <col min="10" max="10" width="12.5703125" bestFit="1" customWidth="1"/>
    <col min="11" max="11" width="23" bestFit="1" customWidth="1"/>
    <col min="12" max="12" width="21.85546875" bestFit="1" customWidth="1"/>
    <col min="13" max="13" width="13.42578125" bestFit="1" customWidth="1"/>
    <col min="14" max="14" width="34.7109375" bestFit="1" customWidth="1"/>
    <col min="15" max="15" width="18.28515625" bestFit="1" customWidth="1"/>
    <col min="16" max="16" width="16" bestFit="1" customWidth="1"/>
    <col min="17" max="17" width="13.28515625" customWidth="1"/>
  </cols>
  <sheetData>
    <row r="1" spans="1:17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6" t="s">
        <v>1</v>
      </c>
      <c r="N1" s="6"/>
      <c r="O1" s="6"/>
      <c r="P1" s="6"/>
      <c r="Q1" s="67"/>
    </row>
    <row r="2" spans="1:17" ht="35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5" t="s">
        <v>2</v>
      </c>
      <c r="N2" s="65"/>
      <c r="O2" s="65"/>
      <c r="P2" s="65"/>
      <c r="Q2" s="64"/>
    </row>
    <row r="3" spans="1:17" ht="15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5" t="s">
        <v>3</v>
      </c>
      <c r="N3" s="65"/>
      <c r="O3" s="65"/>
      <c r="P3" s="65"/>
      <c r="Q3" s="66"/>
    </row>
    <row r="4" spans="1:17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/>
      <c r="O4" s="6"/>
      <c r="P4" s="6"/>
      <c r="Q4" s="8"/>
    </row>
    <row r="5" spans="1:17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 t="s">
        <v>5</v>
      </c>
    </row>
    <row r="6" spans="1:17" ht="15.75" x14ac:dyDescent="0.25">
      <c r="A6" s="5" t="s">
        <v>120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</row>
    <row r="7" spans="1:17" ht="15.75" x14ac:dyDescent="0.25">
      <c r="A7" s="9">
        <v>15557000000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0" t="s">
        <v>6</v>
      </c>
      <c r="Q7" s="8"/>
    </row>
    <row r="8" spans="1:17" ht="15.75" x14ac:dyDescent="0.25">
      <c r="A8" s="11" t="s">
        <v>7</v>
      </c>
      <c r="B8" s="11" t="s">
        <v>8</v>
      </c>
      <c r="C8" s="11" t="s">
        <v>9</v>
      </c>
      <c r="D8" s="11" t="s">
        <v>121</v>
      </c>
      <c r="E8" s="12" t="s">
        <v>10</v>
      </c>
      <c r="F8" s="13"/>
      <c r="G8" s="13"/>
      <c r="H8" s="13"/>
      <c r="I8" s="14"/>
      <c r="J8" s="12" t="s">
        <v>11</v>
      </c>
      <c r="K8" s="13"/>
      <c r="L8" s="13"/>
      <c r="M8" s="13"/>
      <c r="N8" s="13"/>
      <c r="O8" s="13"/>
      <c r="P8" s="15" t="s">
        <v>12</v>
      </c>
      <c r="Q8" s="8"/>
    </row>
    <row r="9" spans="1:17" ht="15.75" x14ac:dyDescent="0.25">
      <c r="A9" s="11"/>
      <c r="B9" s="11"/>
      <c r="C9" s="11"/>
      <c r="D9" s="11"/>
      <c r="E9" s="15" t="s">
        <v>13</v>
      </c>
      <c r="F9" s="16" t="s">
        <v>14</v>
      </c>
      <c r="G9" s="11" t="s">
        <v>15</v>
      </c>
      <c r="H9" s="11"/>
      <c r="I9" s="17" t="s">
        <v>16</v>
      </c>
      <c r="J9" s="15" t="s">
        <v>13</v>
      </c>
      <c r="K9" s="16" t="s">
        <v>17</v>
      </c>
      <c r="L9" s="11" t="s">
        <v>18</v>
      </c>
      <c r="M9" s="11" t="s">
        <v>15</v>
      </c>
      <c r="N9" s="11"/>
      <c r="O9" s="11" t="s">
        <v>16</v>
      </c>
      <c r="P9" s="11"/>
      <c r="Q9" s="8"/>
    </row>
    <row r="10" spans="1:17" ht="15.75" x14ac:dyDescent="0.25">
      <c r="A10" s="11"/>
      <c r="B10" s="11"/>
      <c r="C10" s="11"/>
      <c r="D10" s="11"/>
      <c r="E10" s="11"/>
      <c r="F10" s="18"/>
      <c r="G10" s="11" t="s">
        <v>19</v>
      </c>
      <c r="H10" s="11" t="s">
        <v>20</v>
      </c>
      <c r="I10" s="19"/>
      <c r="J10" s="11"/>
      <c r="K10" s="18"/>
      <c r="L10" s="11"/>
      <c r="M10" s="11" t="s">
        <v>19</v>
      </c>
      <c r="N10" s="11" t="s">
        <v>20</v>
      </c>
      <c r="O10" s="11"/>
      <c r="P10" s="11"/>
      <c r="Q10" s="8"/>
    </row>
    <row r="11" spans="1:17" ht="15.75" x14ac:dyDescent="0.25">
      <c r="A11" s="11"/>
      <c r="B11" s="11"/>
      <c r="C11" s="11"/>
      <c r="D11" s="11"/>
      <c r="E11" s="11"/>
      <c r="F11" s="20"/>
      <c r="G11" s="11"/>
      <c r="H11" s="11"/>
      <c r="I11" s="21"/>
      <c r="J11" s="11"/>
      <c r="K11" s="20"/>
      <c r="L11" s="11"/>
      <c r="M11" s="11"/>
      <c r="N11" s="11"/>
      <c r="O11" s="11"/>
      <c r="P11" s="11"/>
      <c r="Q11" s="8"/>
    </row>
    <row r="12" spans="1:17" ht="15.75" x14ac:dyDescent="0.25">
      <c r="A12" s="22">
        <v>1</v>
      </c>
      <c r="B12" s="22">
        <v>2</v>
      </c>
      <c r="C12" s="22">
        <v>3</v>
      </c>
      <c r="D12" s="22">
        <v>4</v>
      </c>
      <c r="E12" s="23">
        <v>5</v>
      </c>
      <c r="F12" s="23"/>
      <c r="G12" s="22">
        <v>7</v>
      </c>
      <c r="H12" s="22">
        <v>8</v>
      </c>
      <c r="I12" s="22"/>
      <c r="J12" s="23">
        <v>10</v>
      </c>
      <c r="K12" s="23"/>
      <c r="L12" s="22">
        <v>11</v>
      </c>
      <c r="M12" s="22">
        <v>12</v>
      </c>
      <c r="N12" s="22">
        <v>13</v>
      </c>
      <c r="O12" s="22">
        <v>14</v>
      </c>
      <c r="P12" s="23">
        <v>16</v>
      </c>
      <c r="Q12" s="8"/>
    </row>
    <row r="13" spans="1:17" ht="15.75" x14ac:dyDescent="0.25">
      <c r="A13" s="24" t="s">
        <v>21</v>
      </c>
      <c r="B13" s="22"/>
      <c r="C13" s="22"/>
      <c r="D13" s="25" t="s">
        <v>22</v>
      </c>
      <c r="E13" s="26">
        <f>E14</f>
        <v>18196865</v>
      </c>
      <c r="F13" s="26">
        <f t="shared" ref="F13:O13" si="0">F14</f>
        <v>18196865</v>
      </c>
      <c r="G13" s="26">
        <f t="shared" si="0"/>
        <v>14808360</v>
      </c>
      <c r="H13" s="26">
        <f t="shared" si="0"/>
        <v>1585600</v>
      </c>
      <c r="I13" s="26">
        <f t="shared" si="0"/>
        <v>0</v>
      </c>
      <c r="J13" s="26">
        <f t="shared" si="0"/>
        <v>119500</v>
      </c>
      <c r="K13" s="26">
        <f t="shared" si="0"/>
        <v>100000</v>
      </c>
      <c r="L13" s="26">
        <f t="shared" si="0"/>
        <v>19500</v>
      </c>
      <c r="M13" s="26">
        <f t="shared" si="0"/>
        <v>0</v>
      </c>
      <c r="N13" s="26">
        <f t="shared" si="0"/>
        <v>0</v>
      </c>
      <c r="O13" s="26">
        <f t="shared" si="0"/>
        <v>100000</v>
      </c>
      <c r="P13" s="27">
        <f t="shared" ref="P13:P47" si="1">E13+J13</f>
        <v>18316365</v>
      </c>
      <c r="Q13" s="8"/>
    </row>
    <row r="14" spans="1:17" ht="15.75" x14ac:dyDescent="0.25">
      <c r="A14" s="28" t="s">
        <v>23</v>
      </c>
      <c r="B14" s="29"/>
      <c r="C14" s="29"/>
      <c r="D14" s="25" t="s">
        <v>22</v>
      </c>
      <c r="E14" s="26">
        <f>F14</f>
        <v>18196865</v>
      </c>
      <c r="F14" s="26">
        <f t="shared" ref="F14:O14" si="2">F15+F17+F23+F27+F29+F32</f>
        <v>18196865</v>
      </c>
      <c r="G14" s="26">
        <f t="shared" si="2"/>
        <v>14808360</v>
      </c>
      <c r="H14" s="26">
        <f t="shared" si="2"/>
        <v>1585600</v>
      </c>
      <c r="I14" s="26">
        <f t="shared" si="2"/>
        <v>0</v>
      </c>
      <c r="J14" s="26">
        <f t="shared" si="2"/>
        <v>119500</v>
      </c>
      <c r="K14" s="26">
        <f t="shared" si="2"/>
        <v>100000</v>
      </c>
      <c r="L14" s="26">
        <f t="shared" si="2"/>
        <v>19500</v>
      </c>
      <c r="M14" s="26">
        <f t="shared" si="2"/>
        <v>0</v>
      </c>
      <c r="N14" s="26">
        <f t="shared" si="2"/>
        <v>0</v>
      </c>
      <c r="O14" s="26">
        <f t="shared" si="2"/>
        <v>100000</v>
      </c>
      <c r="P14" s="27">
        <f t="shared" si="1"/>
        <v>18316365</v>
      </c>
      <c r="Q14" s="8"/>
    </row>
    <row r="15" spans="1:17" ht="15.75" x14ac:dyDescent="0.25">
      <c r="A15" s="24" t="s">
        <v>24</v>
      </c>
      <c r="B15" s="30" t="s">
        <v>25</v>
      </c>
      <c r="C15" s="31"/>
      <c r="D15" s="32" t="s">
        <v>26</v>
      </c>
      <c r="E15" s="27">
        <f>E16</f>
        <v>6981850</v>
      </c>
      <c r="F15" s="27">
        <f>E15</f>
        <v>6981850</v>
      </c>
      <c r="G15" s="27">
        <f>G16</f>
        <v>6346850</v>
      </c>
      <c r="H15" s="27">
        <f>H16</f>
        <v>135000</v>
      </c>
      <c r="I15" s="27">
        <v>0</v>
      </c>
      <c r="J15" s="27">
        <f>J16</f>
        <v>0</v>
      </c>
      <c r="K15" s="27">
        <f>K16</f>
        <v>0</v>
      </c>
      <c r="L15" s="32">
        <v>0</v>
      </c>
      <c r="M15" s="32">
        <v>0</v>
      </c>
      <c r="N15" s="32">
        <v>0</v>
      </c>
      <c r="O15" s="33">
        <f>O16+O18+O24+O28+O30</f>
        <v>0</v>
      </c>
      <c r="P15" s="27">
        <f t="shared" si="1"/>
        <v>6981850</v>
      </c>
      <c r="Q15" s="8"/>
    </row>
    <row r="16" spans="1:17" ht="47.25" x14ac:dyDescent="0.25">
      <c r="A16" s="34" t="s">
        <v>27</v>
      </c>
      <c r="B16" s="35" t="s">
        <v>28</v>
      </c>
      <c r="C16" s="36" t="s">
        <v>29</v>
      </c>
      <c r="D16" s="37" t="s">
        <v>30</v>
      </c>
      <c r="E16" s="38">
        <f>F16</f>
        <v>6981850</v>
      </c>
      <c r="F16" s="38">
        <v>6981850</v>
      </c>
      <c r="G16" s="38">
        <v>6346850</v>
      </c>
      <c r="H16" s="38">
        <v>135000</v>
      </c>
      <c r="I16" s="38">
        <v>0</v>
      </c>
      <c r="J16" s="38">
        <f>L16+O16</f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f t="shared" si="1"/>
        <v>6981850</v>
      </c>
      <c r="Q16" s="8"/>
    </row>
    <row r="17" spans="1:61" ht="15.75" x14ac:dyDescent="0.25">
      <c r="A17" s="24" t="s">
        <v>31</v>
      </c>
      <c r="B17" s="30" t="s">
        <v>32</v>
      </c>
      <c r="C17" s="31"/>
      <c r="D17" s="32" t="s">
        <v>33</v>
      </c>
      <c r="E17" s="27">
        <f>E18+E19+E20+E21+E22</f>
        <v>1477000</v>
      </c>
      <c r="F17" s="27">
        <f>F18+F19+F20+F21+F22</f>
        <v>1477000</v>
      </c>
      <c r="G17" s="27">
        <f t="shared" ref="G17:O17" si="3">G18+G19+G20+G21+G22</f>
        <v>724000</v>
      </c>
      <c r="H17" s="27">
        <f t="shared" si="3"/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1"/>
        <v>1477000</v>
      </c>
      <c r="Q17" s="8"/>
    </row>
    <row r="18" spans="1:61" ht="47.25" x14ac:dyDescent="0.2">
      <c r="A18" s="34" t="s">
        <v>34</v>
      </c>
      <c r="B18" s="35">
        <v>3104</v>
      </c>
      <c r="C18" s="36" t="s">
        <v>35</v>
      </c>
      <c r="D18" s="39" t="s">
        <v>36</v>
      </c>
      <c r="E18" s="38">
        <f>F18</f>
        <v>737000</v>
      </c>
      <c r="F18" s="40">
        <v>737000</v>
      </c>
      <c r="G18" s="40">
        <v>724000</v>
      </c>
      <c r="H18" s="40">
        <v>0</v>
      </c>
      <c r="I18" s="40">
        <v>0</v>
      </c>
      <c r="J18" s="40">
        <f t="shared" ref="J18:J26" si="4">L18+O18</f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si="1"/>
        <v>737000</v>
      </c>
      <c r="Q18" s="4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31.5" x14ac:dyDescent="0.2">
      <c r="A19" s="34" t="s">
        <v>37</v>
      </c>
      <c r="B19" s="35">
        <v>3121</v>
      </c>
      <c r="C19" s="36" t="s">
        <v>38</v>
      </c>
      <c r="D19" s="39" t="s">
        <v>39</v>
      </c>
      <c r="E19" s="38">
        <f>F19</f>
        <v>40000</v>
      </c>
      <c r="F19" s="40">
        <v>40000</v>
      </c>
      <c r="G19" s="40">
        <f>I19+L19</f>
        <v>0</v>
      </c>
      <c r="H19" s="40">
        <f>J19+M19</f>
        <v>0</v>
      </c>
      <c r="I19" s="40">
        <f>K19+N19</f>
        <v>0</v>
      </c>
      <c r="J19" s="40">
        <f t="shared" si="4"/>
        <v>0</v>
      </c>
      <c r="K19" s="43"/>
      <c r="L19" s="38">
        <v>0</v>
      </c>
      <c r="M19" s="43"/>
      <c r="N19" s="43"/>
      <c r="O19" s="38">
        <v>0</v>
      </c>
      <c r="P19" s="41">
        <f t="shared" si="1"/>
        <v>40000</v>
      </c>
      <c r="Q19" s="4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15.75" x14ac:dyDescent="0.25">
      <c r="A20" s="34" t="s">
        <v>40</v>
      </c>
      <c r="B20" s="35">
        <v>3140</v>
      </c>
      <c r="C20" s="36" t="s">
        <v>38</v>
      </c>
      <c r="D20" s="37" t="s">
        <v>41</v>
      </c>
      <c r="E20" s="38">
        <f>F20</f>
        <v>50000</v>
      </c>
      <c r="F20" s="38">
        <v>50000</v>
      </c>
      <c r="G20" s="38"/>
      <c r="H20" s="38"/>
      <c r="I20" s="38"/>
      <c r="J20" s="40">
        <f t="shared" si="4"/>
        <v>0</v>
      </c>
      <c r="K20" s="38"/>
      <c r="L20" s="38">
        <v>0</v>
      </c>
      <c r="M20" s="38"/>
      <c r="N20" s="38"/>
      <c r="O20" s="38">
        <v>0</v>
      </c>
      <c r="P20" s="41">
        <f t="shared" si="1"/>
        <v>50000</v>
      </c>
      <c r="Q20" s="8"/>
    </row>
    <row r="21" spans="1:61" ht="63" x14ac:dyDescent="0.25">
      <c r="A21" s="34" t="s">
        <v>42</v>
      </c>
      <c r="B21" s="35">
        <v>3160</v>
      </c>
      <c r="C21" s="44">
        <v>1010</v>
      </c>
      <c r="D21" s="39" t="s">
        <v>43</v>
      </c>
      <c r="E21" s="38">
        <f>F21</f>
        <v>400000</v>
      </c>
      <c r="F21" s="38">
        <v>400000</v>
      </c>
      <c r="G21" s="38">
        <v>0</v>
      </c>
      <c r="H21" s="38">
        <v>0</v>
      </c>
      <c r="I21" s="38">
        <v>0</v>
      </c>
      <c r="J21" s="40">
        <f t="shared" si="4"/>
        <v>0</v>
      </c>
      <c r="K21" s="38">
        <v>0</v>
      </c>
      <c r="L21" s="38">
        <v>0</v>
      </c>
      <c r="M21" s="38"/>
      <c r="N21" s="38"/>
      <c r="O21" s="38">
        <v>0</v>
      </c>
      <c r="P21" s="41">
        <f t="shared" si="1"/>
        <v>400000</v>
      </c>
      <c r="Q21" s="8"/>
    </row>
    <row r="22" spans="1:61" ht="15.75" x14ac:dyDescent="0.25">
      <c r="A22" s="34" t="s">
        <v>44</v>
      </c>
      <c r="B22" s="35" t="s">
        <v>45</v>
      </c>
      <c r="C22" s="36" t="s">
        <v>46</v>
      </c>
      <c r="D22" s="37" t="s">
        <v>47</v>
      </c>
      <c r="E22" s="38">
        <f>F22</f>
        <v>250000</v>
      </c>
      <c r="F22" s="38">
        <v>250000</v>
      </c>
      <c r="G22" s="38">
        <v>0</v>
      </c>
      <c r="H22" s="38">
        <v>0</v>
      </c>
      <c r="I22" s="38">
        <v>0</v>
      </c>
      <c r="J22" s="40">
        <f t="shared" si="4"/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41">
        <f t="shared" si="1"/>
        <v>250000</v>
      </c>
      <c r="Q22" s="8"/>
    </row>
    <row r="23" spans="1:61" ht="15.75" x14ac:dyDescent="0.25">
      <c r="A23" s="24" t="s">
        <v>48</v>
      </c>
      <c r="B23" s="30" t="s">
        <v>49</v>
      </c>
      <c r="C23" s="31"/>
      <c r="D23" s="32" t="s">
        <v>50</v>
      </c>
      <c r="E23" s="27">
        <f>E24+E25+E26</f>
        <v>3243910</v>
      </c>
      <c r="F23" s="27">
        <f>F24+F25+F26</f>
        <v>3243910</v>
      </c>
      <c r="G23" s="27">
        <f t="shared" ref="G23:O23" si="5">G24+G25+G26</f>
        <v>2763810</v>
      </c>
      <c r="H23" s="27">
        <f t="shared" si="5"/>
        <v>350600</v>
      </c>
      <c r="I23" s="27">
        <f t="shared" si="5"/>
        <v>0</v>
      </c>
      <c r="J23" s="27">
        <f t="shared" si="5"/>
        <v>5000</v>
      </c>
      <c r="K23" s="27">
        <f t="shared" si="5"/>
        <v>0</v>
      </c>
      <c r="L23" s="27">
        <f t="shared" si="5"/>
        <v>5000</v>
      </c>
      <c r="M23" s="27">
        <f t="shared" si="5"/>
        <v>0</v>
      </c>
      <c r="N23" s="27">
        <f t="shared" si="5"/>
        <v>0</v>
      </c>
      <c r="O23" s="27">
        <f t="shared" si="5"/>
        <v>0</v>
      </c>
      <c r="P23" s="27">
        <f t="shared" si="1"/>
        <v>3248910</v>
      </c>
      <c r="Q23" s="8"/>
    </row>
    <row r="24" spans="1:61" ht="15.75" x14ac:dyDescent="0.25">
      <c r="A24" s="34" t="s">
        <v>51</v>
      </c>
      <c r="B24" s="35">
        <v>4030</v>
      </c>
      <c r="C24" s="36" t="s">
        <v>52</v>
      </c>
      <c r="D24" s="45" t="s">
        <v>53</v>
      </c>
      <c r="E24" s="38">
        <f>F24</f>
        <v>252760</v>
      </c>
      <c r="F24" s="38">
        <v>252760</v>
      </c>
      <c r="G24" s="38">
        <v>243760</v>
      </c>
      <c r="H24" s="38"/>
      <c r="I24" s="38"/>
      <c r="J24" s="40">
        <f t="shared" si="4"/>
        <v>0</v>
      </c>
      <c r="K24" s="38"/>
      <c r="L24" s="38"/>
      <c r="M24" s="38"/>
      <c r="N24" s="38"/>
      <c r="O24" s="38"/>
      <c r="P24" s="41">
        <f t="shared" si="1"/>
        <v>252760</v>
      </c>
      <c r="Q24" s="8"/>
    </row>
    <row r="25" spans="1:61" ht="15.75" x14ac:dyDescent="0.25">
      <c r="A25" s="34" t="s">
        <v>54</v>
      </c>
      <c r="B25" s="35">
        <v>4040</v>
      </c>
      <c r="C25" s="36" t="s">
        <v>52</v>
      </c>
      <c r="D25" s="45" t="s">
        <v>55</v>
      </c>
      <c r="E25" s="38">
        <f>F25</f>
        <v>68050</v>
      </c>
      <c r="F25" s="38">
        <v>68050</v>
      </c>
      <c r="G25" s="38">
        <v>62450</v>
      </c>
      <c r="H25" s="38">
        <v>600</v>
      </c>
      <c r="I25" s="38"/>
      <c r="J25" s="40">
        <f t="shared" si="4"/>
        <v>0</v>
      </c>
      <c r="K25" s="38"/>
      <c r="L25" s="38"/>
      <c r="M25" s="38"/>
      <c r="N25" s="38"/>
      <c r="O25" s="38"/>
      <c r="P25" s="41">
        <f t="shared" si="1"/>
        <v>68050</v>
      </c>
      <c r="Q25" s="8"/>
    </row>
    <row r="26" spans="1:61" ht="31.5" x14ac:dyDescent="0.25">
      <c r="A26" s="34" t="s">
        <v>56</v>
      </c>
      <c r="B26" s="35" t="s">
        <v>57</v>
      </c>
      <c r="C26" s="36" t="s">
        <v>58</v>
      </c>
      <c r="D26" s="37" t="s">
        <v>59</v>
      </c>
      <c r="E26" s="38">
        <f>F26</f>
        <v>2923100</v>
      </c>
      <c r="F26" s="38">
        <v>2923100</v>
      </c>
      <c r="G26" s="38">
        <v>2457600</v>
      </c>
      <c r="H26" s="38">
        <v>350000</v>
      </c>
      <c r="I26" s="38">
        <v>0</v>
      </c>
      <c r="J26" s="40">
        <f t="shared" si="4"/>
        <v>5000</v>
      </c>
      <c r="K26" s="38">
        <v>0</v>
      </c>
      <c r="L26" s="38">
        <v>5000</v>
      </c>
      <c r="M26" s="38">
        <v>0</v>
      </c>
      <c r="N26" s="38">
        <v>0</v>
      </c>
      <c r="O26" s="38">
        <v>0</v>
      </c>
      <c r="P26" s="41">
        <f t="shared" si="1"/>
        <v>2928100</v>
      </c>
      <c r="Q26" s="8"/>
    </row>
    <row r="27" spans="1:61" ht="15.75" x14ac:dyDescent="0.25">
      <c r="A27" s="24" t="s">
        <v>60</v>
      </c>
      <c r="B27" s="30" t="s">
        <v>61</v>
      </c>
      <c r="C27" s="31"/>
      <c r="D27" s="32" t="s">
        <v>62</v>
      </c>
      <c r="E27" s="46">
        <f>E28</f>
        <v>783800</v>
      </c>
      <c r="F27" s="46">
        <f>F28</f>
        <v>783800</v>
      </c>
      <c r="G27" s="46">
        <f t="shared" ref="G27:O27" si="6">G28</f>
        <v>718800</v>
      </c>
      <c r="H27" s="46">
        <f t="shared" si="6"/>
        <v>0</v>
      </c>
      <c r="I27" s="46">
        <f t="shared" si="6"/>
        <v>0</v>
      </c>
      <c r="J27" s="46">
        <f t="shared" si="6"/>
        <v>0</v>
      </c>
      <c r="K27" s="46">
        <f t="shared" si="6"/>
        <v>0</v>
      </c>
      <c r="L27" s="46">
        <f t="shared" si="6"/>
        <v>0</v>
      </c>
      <c r="M27" s="46">
        <f t="shared" si="6"/>
        <v>0</v>
      </c>
      <c r="N27" s="46">
        <f t="shared" si="6"/>
        <v>0</v>
      </c>
      <c r="O27" s="46">
        <f t="shared" si="6"/>
        <v>0</v>
      </c>
      <c r="P27" s="27">
        <f t="shared" si="1"/>
        <v>783800</v>
      </c>
      <c r="Q27" s="8"/>
    </row>
    <row r="28" spans="1:61" ht="31.5" x14ac:dyDescent="0.25">
      <c r="A28" s="34" t="s">
        <v>63</v>
      </c>
      <c r="B28" s="47">
        <v>5062</v>
      </c>
      <c r="C28" s="36" t="s">
        <v>64</v>
      </c>
      <c r="D28" s="48" t="s">
        <v>65</v>
      </c>
      <c r="E28" s="38">
        <v>783800</v>
      </c>
      <c r="F28" s="38">
        <v>783800</v>
      </c>
      <c r="G28" s="38">
        <v>718800</v>
      </c>
      <c r="H28" s="38"/>
      <c r="I28" s="38"/>
      <c r="J28" s="40"/>
      <c r="K28" s="38"/>
      <c r="L28" s="38"/>
      <c r="M28" s="38"/>
      <c r="N28" s="38"/>
      <c r="O28" s="38"/>
      <c r="P28" s="27">
        <f>E28+J28</f>
        <v>783800</v>
      </c>
      <c r="Q28" s="8"/>
    </row>
    <row r="29" spans="1:61" ht="15.75" x14ac:dyDescent="0.25">
      <c r="A29" s="24" t="s">
        <v>66</v>
      </c>
      <c r="B29" s="30" t="s">
        <v>67</v>
      </c>
      <c r="C29" s="31"/>
      <c r="D29" s="32" t="s">
        <v>68</v>
      </c>
      <c r="E29" s="27">
        <f>E30+E31</f>
        <v>4692600</v>
      </c>
      <c r="F29" s="27">
        <f t="shared" ref="F29:O29" si="7">F30+F31</f>
        <v>4692600</v>
      </c>
      <c r="G29" s="27">
        <f t="shared" si="7"/>
        <v>3342600</v>
      </c>
      <c r="H29" s="27">
        <f t="shared" si="7"/>
        <v>1100000</v>
      </c>
      <c r="I29" s="27">
        <f t="shared" si="7"/>
        <v>0</v>
      </c>
      <c r="J29" s="27">
        <f t="shared" si="7"/>
        <v>0</v>
      </c>
      <c r="K29" s="27">
        <f t="shared" si="7"/>
        <v>0</v>
      </c>
      <c r="L29" s="27">
        <f t="shared" si="7"/>
        <v>0</v>
      </c>
      <c r="M29" s="27">
        <f t="shared" si="7"/>
        <v>0</v>
      </c>
      <c r="N29" s="27">
        <f t="shared" si="7"/>
        <v>0</v>
      </c>
      <c r="O29" s="27">
        <f t="shared" si="7"/>
        <v>0</v>
      </c>
      <c r="P29" s="27">
        <f t="shared" si="1"/>
        <v>4692600</v>
      </c>
      <c r="Q29" s="8"/>
    </row>
    <row r="30" spans="1:61" ht="31.5" x14ac:dyDescent="0.25">
      <c r="A30" s="49" t="s">
        <v>69</v>
      </c>
      <c r="B30" s="50">
        <v>6020</v>
      </c>
      <c r="C30" s="36" t="s">
        <v>70</v>
      </c>
      <c r="D30" s="51" t="s">
        <v>71</v>
      </c>
      <c r="E30" s="38">
        <f>F30</f>
        <v>3342600</v>
      </c>
      <c r="F30" s="38">
        <v>3342600</v>
      </c>
      <c r="G30" s="38">
        <v>3342600</v>
      </c>
      <c r="H30" s="38"/>
      <c r="I30" s="38"/>
      <c r="J30" s="38"/>
      <c r="K30" s="38"/>
      <c r="L30" s="38"/>
      <c r="M30" s="38"/>
      <c r="N30" s="38"/>
      <c r="O30" s="38"/>
      <c r="P30" s="41">
        <f t="shared" si="1"/>
        <v>3342600</v>
      </c>
      <c r="Q30" s="8"/>
    </row>
    <row r="31" spans="1:61" ht="15.75" x14ac:dyDescent="0.25">
      <c r="A31" s="34" t="s">
        <v>72</v>
      </c>
      <c r="B31" s="35" t="s">
        <v>73</v>
      </c>
      <c r="C31" s="36" t="s">
        <v>70</v>
      </c>
      <c r="D31" s="37" t="s">
        <v>74</v>
      </c>
      <c r="E31" s="38">
        <f>F31</f>
        <v>1350000</v>
      </c>
      <c r="F31" s="38">
        <v>1350000</v>
      </c>
      <c r="G31" s="38"/>
      <c r="H31" s="38">
        <v>1100000</v>
      </c>
      <c r="I31" s="38">
        <v>0</v>
      </c>
      <c r="J31" s="38">
        <f>L31+O31</f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41">
        <f t="shared" si="1"/>
        <v>1350000</v>
      </c>
      <c r="Q31" s="8"/>
    </row>
    <row r="32" spans="1:61" ht="15.75" x14ac:dyDescent="0.25">
      <c r="A32" s="24" t="s">
        <v>75</v>
      </c>
      <c r="B32" s="30" t="s">
        <v>76</v>
      </c>
      <c r="C32" s="31"/>
      <c r="D32" s="32" t="s">
        <v>77</v>
      </c>
      <c r="E32" s="52">
        <f>E33+E34+E35</f>
        <v>1017705</v>
      </c>
      <c r="F32" s="52">
        <f>F33+F34+F35</f>
        <v>1017705</v>
      </c>
      <c r="G32" s="52">
        <f t="shared" ref="G32:O32" si="8">G33+G34+G35</f>
        <v>912300</v>
      </c>
      <c r="H32" s="52">
        <f t="shared" si="8"/>
        <v>0</v>
      </c>
      <c r="I32" s="52">
        <f t="shared" si="8"/>
        <v>0</v>
      </c>
      <c r="J32" s="52">
        <f t="shared" si="8"/>
        <v>114500</v>
      </c>
      <c r="K32" s="52">
        <f t="shared" si="8"/>
        <v>100000</v>
      </c>
      <c r="L32" s="52">
        <f t="shared" si="8"/>
        <v>14500</v>
      </c>
      <c r="M32" s="52">
        <f t="shared" si="8"/>
        <v>0</v>
      </c>
      <c r="N32" s="52">
        <f t="shared" si="8"/>
        <v>0</v>
      </c>
      <c r="O32" s="52">
        <f t="shared" si="8"/>
        <v>100000</v>
      </c>
      <c r="P32" s="27">
        <f t="shared" si="1"/>
        <v>1132205</v>
      </c>
      <c r="Q32" s="8"/>
    </row>
    <row r="33" spans="1:17" ht="15.75" x14ac:dyDescent="0.25">
      <c r="A33" s="34" t="s">
        <v>78</v>
      </c>
      <c r="B33" s="35" t="s">
        <v>79</v>
      </c>
      <c r="C33" s="36" t="s">
        <v>80</v>
      </c>
      <c r="D33" s="37" t="s">
        <v>81</v>
      </c>
      <c r="E33" s="38">
        <f>F33</f>
        <v>980300</v>
      </c>
      <c r="F33" s="38">
        <v>980300</v>
      </c>
      <c r="G33" s="38">
        <v>912300</v>
      </c>
      <c r="H33" s="38"/>
      <c r="I33" s="38"/>
      <c r="J33" s="38">
        <f>L33+O33</f>
        <v>0</v>
      </c>
      <c r="K33" s="38"/>
      <c r="L33" s="38"/>
      <c r="M33" s="38"/>
      <c r="N33" s="38"/>
      <c r="O33" s="38"/>
      <c r="P33" s="41">
        <f t="shared" si="1"/>
        <v>980300</v>
      </c>
      <c r="Q33" s="8"/>
    </row>
    <row r="34" spans="1:17" ht="15.75" x14ac:dyDescent="0.25">
      <c r="A34" s="34" t="s">
        <v>82</v>
      </c>
      <c r="B34" s="35">
        <v>8240</v>
      </c>
      <c r="C34" s="44" t="s">
        <v>83</v>
      </c>
      <c r="D34" s="37" t="s">
        <v>84</v>
      </c>
      <c r="E34" s="38">
        <f>F34</f>
        <v>37405</v>
      </c>
      <c r="F34" s="38">
        <v>37405</v>
      </c>
      <c r="G34" s="38"/>
      <c r="H34" s="38"/>
      <c r="I34" s="38"/>
      <c r="J34" s="38">
        <f>L34+O34</f>
        <v>100000</v>
      </c>
      <c r="K34" s="38">
        <v>100000</v>
      </c>
      <c r="L34" s="38"/>
      <c r="M34" s="38"/>
      <c r="N34" s="38"/>
      <c r="O34" s="38">
        <v>100000</v>
      </c>
      <c r="P34" s="41">
        <f t="shared" si="1"/>
        <v>137405</v>
      </c>
      <c r="Q34" s="8"/>
    </row>
    <row r="35" spans="1:17" ht="15.75" x14ac:dyDescent="0.25">
      <c r="A35" s="34" t="s">
        <v>85</v>
      </c>
      <c r="B35" s="35" t="s">
        <v>86</v>
      </c>
      <c r="C35" s="36" t="s">
        <v>87</v>
      </c>
      <c r="D35" s="37" t="s">
        <v>88</v>
      </c>
      <c r="E35" s="38">
        <f>F35</f>
        <v>0</v>
      </c>
      <c r="F35" s="38">
        <v>0</v>
      </c>
      <c r="G35" s="38"/>
      <c r="H35" s="38"/>
      <c r="I35" s="38"/>
      <c r="J35" s="38">
        <f>L35+O35</f>
        <v>14500</v>
      </c>
      <c r="K35" s="38"/>
      <c r="L35" s="38">
        <v>14500</v>
      </c>
      <c r="M35" s="38"/>
      <c r="N35" s="38"/>
      <c r="O35" s="38"/>
      <c r="P35" s="41">
        <f t="shared" si="1"/>
        <v>14500</v>
      </c>
      <c r="Q35" s="8"/>
    </row>
    <row r="36" spans="1:17" ht="15.75" x14ac:dyDescent="0.25">
      <c r="A36" s="28" t="s">
        <v>89</v>
      </c>
      <c r="B36" s="53"/>
      <c r="C36" s="54"/>
      <c r="D36" s="55" t="s">
        <v>90</v>
      </c>
      <c r="E36" s="56">
        <f>E37+E39</f>
        <v>48188294</v>
      </c>
      <c r="F36" s="56">
        <f t="shared" ref="F36:O36" si="9">F37+F39</f>
        <v>48188294</v>
      </c>
      <c r="G36" s="56">
        <f t="shared" si="9"/>
        <v>36312451</v>
      </c>
      <c r="H36" s="56">
        <f t="shared" si="9"/>
        <v>8414359</v>
      </c>
      <c r="I36" s="56">
        <f t="shared" si="9"/>
        <v>0</v>
      </c>
      <c r="J36" s="56">
        <f t="shared" si="9"/>
        <v>660000</v>
      </c>
      <c r="K36" s="56">
        <f t="shared" si="9"/>
        <v>0</v>
      </c>
      <c r="L36" s="56">
        <f t="shared" si="9"/>
        <v>660000</v>
      </c>
      <c r="M36" s="56">
        <f t="shared" si="9"/>
        <v>0</v>
      </c>
      <c r="N36" s="56">
        <f t="shared" si="9"/>
        <v>0</v>
      </c>
      <c r="O36" s="56">
        <f t="shared" si="9"/>
        <v>0</v>
      </c>
      <c r="P36" s="56">
        <f t="shared" si="1"/>
        <v>48848294</v>
      </c>
      <c r="Q36" s="8"/>
    </row>
    <row r="37" spans="1:17" ht="15.75" x14ac:dyDescent="0.25">
      <c r="A37" s="24" t="s">
        <v>91</v>
      </c>
      <c r="B37" s="24" t="s">
        <v>25</v>
      </c>
      <c r="C37" s="57"/>
      <c r="D37" s="32" t="s">
        <v>26</v>
      </c>
      <c r="E37" s="46">
        <f>E38</f>
        <v>1416920</v>
      </c>
      <c r="F37" s="46">
        <f t="shared" ref="F37:O37" si="10">F38</f>
        <v>1416920</v>
      </c>
      <c r="G37" s="46">
        <f t="shared" si="10"/>
        <v>1304550</v>
      </c>
      <c r="H37" s="46">
        <f t="shared" si="10"/>
        <v>0</v>
      </c>
      <c r="I37" s="46">
        <f t="shared" si="10"/>
        <v>0</v>
      </c>
      <c r="J37" s="46">
        <f t="shared" si="10"/>
        <v>0</v>
      </c>
      <c r="K37" s="46">
        <f t="shared" si="10"/>
        <v>0</v>
      </c>
      <c r="L37" s="46">
        <f t="shared" si="10"/>
        <v>0</v>
      </c>
      <c r="M37" s="46">
        <f t="shared" si="10"/>
        <v>0</v>
      </c>
      <c r="N37" s="46">
        <f t="shared" si="10"/>
        <v>0</v>
      </c>
      <c r="O37" s="46">
        <f t="shared" si="10"/>
        <v>0</v>
      </c>
      <c r="P37" s="27">
        <f t="shared" si="1"/>
        <v>1416920</v>
      </c>
      <c r="Q37" s="8"/>
    </row>
    <row r="38" spans="1:17" ht="31.5" x14ac:dyDescent="0.25">
      <c r="A38" s="34" t="s">
        <v>92</v>
      </c>
      <c r="B38" s="34" t="s">
        <v>93</v>
      </c>
      <c r="C38" s="34" t="s">
        <v>29</v>
      </c>
      <c r="D38" s="58" t="s">
        <v>94</v>
      </c>
      <c r="E38" s="38">
        <f>F38</f>
        <v>1416920</v>
      </c>
      <c r="F38" s="38">
        <v>1416920</v>
      </c>
      <c r="G38" s="38">
        <v>1304550</v>
      </c>
      <c r="H38" s="38"/>
      <c r="I38" s="38"/>
      <c r="J38" s="38">
        <f>L38+O38</f>
        <v>0</v>
      </c>
      <c r="K38" s="38">
        <v>0</v>
      </c>
      <c r="L38" s="38">
        <v>0</v>
      </c>
      <c r="M38" s="38"/>
      <c r="N38" s="38"/>
      <c r="O38" s="38">
        <v>0</v>
      </c>
      <c r="P38" s="41">
        <f t="shared" si="1"/>
        <v>1416920</v>
      </c>
      <c r="Q38" s="8"/>
    </row>
    <row r="39" spans="1:17" ht="15.75" x14ac:dyDescent="0.25">
      <c r="A39" s="24" t="s">
        <v>95</v>
      </c>
      <c r="B39" s="30">
        <v>1000</v>
      </c>
      <c r="C39" s="57"/>
      <c r="D39" s="32" t="s">
        <v>96</v>
      </c>
      <c r="E39" s="46">
        <f>E40+E41+E42+E43</f>
        <v>46771374</v>
      </c>
      <c r="F39" s="46">
        <f>F40+F41+F42+F43</f>
        <v>46771374</v>
      </c>
      <c r="G39" s="46">
        <f t="shared" ref="G39:O39" si="11">G40+G41+G42+G43</f>
        <v>35007901</v>
      </c>
      <c r="H39" s="46">
        <f t="shared" si="11"/>
        <v>8414359</v>
      </c>
      <c r="I39" s="46">
        <f t="shared" si="11"/>
        <v>0</v>
      </c>
      <c r="J39" s="46">
        <f t="shared" si="11"/>
        <v>660000</v>
      </c>
      <c r="K39" s="46">
        <f t="shared" si="11"/>
        <v>0</v>
      </c>
      <c r="L39" s="46">
        <f t="shared" si="11"/>
        <v>660000</v>
      </c>
      <c r="M39" s="46">
        <f t="shared" si="11"/>
        <v>0</v>
      </c>
      <c r="N39" s="46">
        <f t="shared" si="11"/>
        <v>0</v>
      </c>
      <c r="O39" s="46">
        <f t="shared" si="11"/>
        <v>0</v>
      </c>
      <c r="P39" s="27">
        <f t="shared" si="1"/>
        <v>47431374</v>
      </c>
      <c r="Q39" s="8"/>
    </row>
    <row r="40" spans="1:17" ht="15.75" x14ac:dyDescent="0.25">
      <c r="A40" s="34" t="s">
        <v>97</v>
      </c>
      <c r="B40" s="35">
        <v>1010</v>
      </c>
      <c r="C40" s="34" t="s">
        <v>98</v>
      </c>
      <c r="D40" s="37" t="s">
        <v>99</v>
      </c>
      <c r="E40" s="38">
        <f>F40</f>
        <v>7037069</v>
      </c>
      <c r="F40" s="38">
        <v>7037069</v>
      </c>
      <c r="G40" s="38">
        <v>4515010</v>
      </c>
      <c r="H40" s="38">
        <v>1610171</v>
      </c>
      <c r="I40" s="38"/>
      <c r="J40" s="38">
        <f t="shared" ref="J40:J45" si="12">L40+O40</f>
        <v>660000</v>
      </c>
      <c r="K40" s="38">
        <v>0</v>
      </c>
      <c r="L40" s="38">
        <v>660000</v>
      </c>
      <c r="M40" s="38"/>
      <c r="N40" s="38"/>
      <c r="O40" s="38">
        <v>0</v>
      </c>
      <c r="P40" s="41">
        <f t="shared" si="1"/>
        <v>7697069</v>
      </c>
      <c r="Q40" s="8"/>
    </row>
    <row r="41" spans="1:17" ht="15.75" x14ac:dyDescent="0.25">
      <c r="A41" s="34" t="s">
        <v>100</v>
      </c>
      <c r="B41" s="35">
        <v>1021</v>
      </c>
      <c r="C41" s="34" t="s">
        <v>101</v>
      </c>
      <c r="D41" s="59" t="s">
        <v>102</v>
      </c>
      <c r="E41" s="38">
        <f>F41</f>
        <v>17782855</v>
      </c>
      <c r="F41" s="38">
        <v>17782855</v>
      </c>
      <c r="G41" s="38">
        <v>8541441</v>
      </c>
      <c r="H41" s="38">
        <v>6804188</v>
      </c>
      <c r="I41" s="38"/>
      <c r="J41" s="38">
        <f t="shared" si="12"/>
        <v>0</v>
      </c>
      <c r="K41" s="38"/>
      <c r="L41" s="38">
        <v>0</v>
      </c>
      <c r="M41" s="38"/>
      <c r="N41" s="38"/>
      <c r="O41" s="38"/>
      <c r="P41" s="41">
        <f t="shared" si="1"/>
        <v>17782855</v>
      </c>
      <c r="Q41" s="8"/>
    </row>
    <row r="42" spans="1:17" ht="15.75" x14ac:dyDescent="0.25">
      <c r="A42" s="34" t="s">
        <v>103</v>
      </c>
      <c r="B42" s="35">
        <v>1031</v>
      </c>
      <c r="C42" s="34" t="s">
        <v>101</v>
      </c>
      <c r="D42" s="59" t="s">
        <v>102</v>
      </c>
      <c r="E42" s="38">
        <f>F42</f>
        <v>20960800</v>
      </c>
      <c r="F42" s="38">
        <v>20960800</v>
      </c>
      <c r="G42" s="38">
        <v>20960800</v>
      </c>
      <c r="H42" s="38"/>
      <c r="I42" s="38"/>
      <c r="J42" s="38">
        <f t="shared" si="12"/>
        <v>0</v>
      </c>
      <c r="K42" s="38"/>
      <c r="L42" s="38"/>
      <c r="M42" s="38"/>
      <c r="N42" s="38"/>
      <c r="O42" s="38"/>
      <c r="P42" s="41">
        <f t="shared" si="1"/>
        <v>20960800</v>
      </c>
      <c r="Q42" s="8"/>
    </row>
    <row r="43" spans="1:17" ht="15.75" x14ac:dyDescent="0.25">
      <c r="A43" s="34" t="s">
        <v>104</v>
      </c>
      <c r="B43" s="35">
        <v>1080</v>
      </c>
      <c r="C43" s="34" t="s">
        <v>105</v>
      </c>
      <c r="D43" s="59" t="s">
        <v>106</v>
      </c>
      <c r="E43" s="38">
        <f>F43</f>
        <v>990650</v>
      </c>
      <c r="F43" s="38">
        <v>990650</v>
      </c>
      <c r="G43" s="38">
        <v>990650</v>
      </c>
      <c r="H43" s="38"/>
      <c r="I43" s="38"/>
      <c r="J43" s="38"/>
      <c r="K43" s="38"/>
      <c r="L43" s="38"/>
      <c r="M43" s="38"/>
      <c r="N43" s="38"/>
      <c r="O43" s="38"/>
      <c r="P43" s="41">
        <f t="shared" si="1"/>
        <v>990650</v>
      </c>
      <c r="Q43" s="8"/>
    </row>
    <row r="44" spans="1:17" ht="15.75" x14ac:dyDescent="0.25">
      <c r="A44" s="24" t="s">
        <v>107</v>
      </c>
      <c r="B44" s="30"/>
      <c r="C44" s="24"/>
      <c r="D44" s="60" t="s">
        <v>119</v>
      </c>
      <c r="E44" s="61">
        <f>E45</f>
        <v>589850</v>
      </c>
      <c r="F44" s="61">
        <f>F45</f>
        <v>589850</v>
      </c>
      <c r="G44" s="61">
        <f>G45</f>
        <v>555000</v>
      </c>
      <c r="H44" s="61">
        <f>H45</f>
        <v>0</v>
      </c>
      <c r="I44" s="61">
        <f>I45</f>
        <v>0</v>
      </c>
      <c r="J44" s="61">
        <f t="shared" si="12"/>
        <v>0</v>
      </c>
      <c r="K44" s="61">
        <f>K45</f>
        <v>0</v>
      </c>
      <c r="L44" s="61">
        <v>0</v>
      </c>
      <c r="M44" s="61">
        <v>0</v>
      </c>
      <c r="N44" s="61">
        <v>0</v>
      </c>
      <c r="O44" s="61">
        <f>O45</f>
        <v>0</v>
      </c>
      <c r="P44" s="56">
        <f t="shared" si="1"/>
        <v>589850</v>
      </c>
      <c r="Q44" s="8"/>
    </row>
    <row r="45" spans="1:17" ht="31.5" x14ac:dyDescent="0.25">
      <c r="A45" s="34" t="s">
        <v>108</v>
      </c>
      <c r="B45" s="34" t="s">
        <v>93</v>
      </c>
      <c r="C45" s="34" t="s">
        <v>29</v>
      </c>
      <c r="D45" s="59" t="s">
        <v>94</v>
      </c>
      <c r="E45" s="38">
        <f>F45</f>
        <v>589850</v>
      </c>
      <c r="F45" s="38">
        <v>589850</v>
      </c>
      <c r="G45" s="38">
        <v>555000</v>
      </c>
      <c r="H45" s="38"/>
      <c r="I45" s="38"/>
      <c r="J45" s="38">
        <f t="shared" si="12"/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41">
        <f t="shared" si="1"/>
        <v>589850</v>
      </c>
      <c r="Q45" s="8"/>
    </row>
    <row r="46" spans="1:17" ht="15.75" x14ac:dyDescent="0.25">
      <c r="A46" s="24" t="s">
        <v>109</v>
      </c>
      <c r="B46" s="30" t="s">
        <v>110</v>
      </c>
      <c r="C46" s="31"/>
      <c r="D46" s="55" t="s">
        <v>111</v>
      </c>
      <c r="E46" s="56">
        <f>E47</f>
        <v>2283791</v>
      </c>
      <c r="F46" s="56">
        <f>E46</f>
        <v>2283791</v>
      </c>
      <c r="G46" s="56">
        <f>G47</f>
        <v>0</v>
      </c>
      <c r="H46" s="56">
        <f>H47</f>
        <v>0</v>
      </c>
      <c r="I46" s="56">
        <v>0</v>
      </c>
      <c r="J46" s="56">
        <v>0</v>
      </c>
      <c r="K46" s="56">
        <v>0</v>
      </c>
      <c r="L46" s="55">
        <v>0</v>
      </c>
      <c r="M46" s="55">
        <v>0</v>
      </c>
      <c r="N46" s="55">
        <v>0</v>
      </c>
      <c r="O46" s="55">
        <v>0</v>
      </c>
      <c r="P46" s="56">
        <f t="shared" si="1"/>
        <v>2283791</v>
      </c>
      <c r="Q46" s="8"/>
    </row>
    <row r="47" spans="1:17" ht="15.75" x14ac:dyDescent="0.25">
      <c r="A47" s="34" t="s">
        <v>112</v>
      </c>
      <c r="B47" s="35" t="s">
        <v>113</v>
      </c>
      <c r="C47" s="36" t="s">
        <v>114</v>
      </c>
      <c r="D47" s="37" t="s">
        <v>115</v>
      </c>
      <c r="E47" s="38">
        <f>F47</f>
        <v>2283791</v>
      </c>
      <c r="F47" s="38">
        <v>2283791</v>
      </c>
      <c r="G47" s="38">
        <v>0</v>
      </c>
      <c r="H47" s="38">
        <v>0</v>
      </c>
      <c r="I47" s="52">
        <v>0</v>
      </c>
      <c r="J47" s="38">
        <v>0</v>
      </c>
      <c r="K47" s="52">
        <v>0</v>
      </c>
      <c r="L47" s="38">
        <v>0</v>
      </c>
      <c r="M47" s="38">
        <v>0</v>
      </c>
      <c r="N47" s="38">
        <v>0</v>
      </c>
      <c r="O47" s="38">
        <v>0</v>
      </c>
      <c r="P47" s="41">
        <f t="shared" si="1"/>
        <v>2283791</v>
      </c>
      <c r="Q47" s="8"/>
    </row>
    <row r="48" spans="1:17" ht="15.75" x14ac:dyDescent="0.25">
      <c r="A48" s="62"/>
      <c r="B48" s="63" t="s">
        <v>116</v>
      </c>
      <c r="C48" s="33"/>
      <c r="D48" s="27" t="s">
        <v>13</v>
      </c>
      <c r="E48" s="27">
        <f t="shared" ref="E48:P48" si="13">E14+E36+E44+E46</f>
        <v>69258800</v>
      </c>
      <c r="F48" s="27">
        <f t="shared" si="13"/>
        <v>69258800</v>
      </c>
      <c r="G48" s="27">
        <f t="shared" si="13"/>
        <v>51675811</v>
      </c>
      <c r="H48" s="27">
        <f t="shared" si="13"/>
        <v>9999959</v>
      </c>
      <c r="I48" s="27">
        <f t="shared" si="13"/>
        <v>0</v>
      </c>
      <c r="J48" s="27">
        <f t="shared" si="13"/>
        <v>779500</v>
      </c>
      <c r="K48" s="27">
        <f t="shared" si="13"/>
        <v>100000</v>
      </c>
      <c r="L48" s="27">
        <f t="shared" si="13"/>
        <v>679500</v>
      </c>
      <c r="M48" s="27">
        <f t="shared" si="13"/>
        <v>0</v>
      </c>
      <c r="N48" s="27">
        <f t="shared" si="13"/>
        <v>0</v>
      </c>
      <c r="O48" s="27">
        <f t="shared" si="13"/>
        <v>100000</v>
      </c>
      <c r="P48" s="27">
        <f t="shared" si="13"/>
        <v>70038300</v>
      </c>
      <c r="Q48" s="8"/>
    </row>
    <row r="51" spans="1:6" x14ac:dyDescent="0.2">
      <c r="B51" s="2" t="s">
        <v>117</v>
      </c>
      <c r="E51" s="4" t="s">
        <v>118</v>
      </c>
      <c r="F51" s="4"/>
    </row>
    <row r="54" spans="1:6" x14ac:dyDescent="0.2">
      <c r="A54" s="3"/>
    </row>
    <row r="55" spans="1:6" x14ac:dyDescent="0.2">
      <c r="A55" s="3"/>
    </row>
    <row r="56" spans="1:6" x14ac:dyDescent="0.2">
      <c r="A56" s="3"/>
    </row>
    <row r="57" spans="1:6" x14ac:dyDescent="0.2">
      <c r="A57" s="3"/>
    </row>
  </sheetData>
  <mergeCells count="28">
    <mergeCell ref="A6:P6"/>
    <mergeCell ref="M2:P2"/>
    <mergeCell ref="M3:P3"/>
    <mergeCell ref="M1:P1"/>
    <mergeCell ref="N4:P4"/>
    <mergeCell ref="A5:P5"/>
    <mergeCell ref="A7:B7"/>
    <mergeCell ref="A8:A11"/>
    <mergeCell ref="B8:B11"/>
    <mergeCell ref="C8:C11"/>
    <mergeCell ref="D8:D11"/>
    <mergeCell ref="E51:F51"/>
    <mergeCell ref="J8:O8"/>
    <mergeCell ref="P8:P11"/>
    <mergeCell ref="E9:E11"/>
    <mergeCell ref="F9:F11"/>
    <mergeCell ref="G9:H9"/>
    <mergeCell ref="I9:I11"/>
    <mergeCell ref="J9:J11"/>
    <mergeCell ref="K9:K11"/>
    <mergeCell ref="L9:L11"/>
    <mergeCell ref="M9:N9"/>
    <mergeCell ref="E8:I8"/>
    <mergeCell ref="O9:O11"/>
    <mergeCell ref="G10:G11"/>
    <mergeCell ref="H10:H11"/>
    <mergeCell ref="M10:M11"/>
    <mergeCell ref="N10:N11"/>
  </mergeCells>
  <pageMargins left="0.39370078740157483" right="0.19685039370078741" top="0.39370078740157483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 2023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F5</dc:creator>
  <cp:lastModifiedBy>Maks Ustuyanov</cp:lastModifiedBy>
  <dcterms:created xsi:type="dcterms:W3CDTF">2023-12-20T10:37:27Z</dcterms:created>
  <dcterms:modified xsi:type="dcterms:W3CDTF">2024-01-29T20:02:59Z</dcterms:modified>
</cp:coreProperties>
</file>