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570" windowHeight="1050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F19" i="2"/>
  <c r="G50"/>
  <c r="F50"/>
  <c r="I53"/>
  <c r="H53"/>
  <c r="E19"/>
  <c r="G19"/>
  <c r="D19"/>
  <c r="H19" s="1"/>
  <c r="I33"/>
  <c r="H33"/>
  <c r="I59"/>
  <c r="H59"/>
  <c r="H55"/>
  <c r="E59"/>
  <c r="F59"/>
  <c r="G59"/>
  <c r="D59"/>
  <c r="D40"/>
  <c r="E48"/>
  <c r="F48"/>
  <c r="H48" s="1"/>
  <c r="G48"/>
  <c r="D48"/>
  <c r="E50"/>
  <c r="H50"/>
  <c r="I50"/>
  <c r="D50"/>
  <c r="E55"/>
  <c r="F55"/>
  <c r="G55"/>
  <c r="D55"/>
  <c r="E66"/>
  <c r="F66"/>
  <c r="G66"/>
  <c r="D66"/>
  <c r="H66" s="1"/>
  <c r="H49"/>
  <c r="H51"/>
  <c r="H52"/>
  <c r="H54"/>
  <c r="H56"/>
  <c r="H57"/>
  <c r="H58"/>
  <c r="H60"/>
  <c r="H61"/>
  <c r="H62"/>
  <c r="H63"/>
  <c r="H64"/>
  <c r="H65"/>
  <c r="H67"/>
  <c r="H68"/>
  <c r="H32"/>
  <c r="H35"/>
  <c r="H36"/>
  <c r="H37"/>
  <c r="H38"/>
  <c r="H39"/>
  <c r="H41"/>
  <c r="H42"/>
  <c r="H43"/>
  <c r="H44"/>
  <c r="H45"/>
  <c r="H46"/>
  <c r="H47"/>
  <c r="E40"/>
  <c r="I40" s="1"/>
  <c r="F40"/>
  <c r="G40"/>
  <c r="I34"/>
  <c r="I35"/>
  <c r="I36"/>
  <c r="I37"/>
  <c r="I38"/>
  <c r="I39"/>
  <c r="I41"/>
  <c r="I42"/>
  <c r="I43"/>
  <c r="I44"/>
  <c r="I45"/>
  <c r="I46"/>
  <c r="I47"/>
  <c r="I49"/>
  <c r="I51"/>
  <c r="I52"/>
  <c r="I54"/>
  <c r="I56"/>
  <c r="I57"/>
  <c r="I58"/>
  <c r="I60"/>
  <c r="I61"/>
  <c r="I62"/>
  <c r="I63"/>
  <c r="I64"/>
  <c r="I65"/>
  <c r="I67"/>
  <c r="I68"/>
  <c r="G34"/>
  <c r="E34"/>
  <c r="F34"/>
  <c r="D34"/>
  <c r="H34" s="1"/>
  <c r="I20"/>
  <c r="I21"/>
  <c r="I22"/>
  <c r="I23"/>
  <c r="I24"/>
  <c r="I25"/>
  <c r="I26"/>
  <c r="I27"/>
  <c r="I28"/>
  <c r="I29"/>
  <c r="I30"/>
  <c r="I31"/>
  <c r="I32"/>
  <c r="H20"/>
  <c r="H21"/>
  <c r="H22"/>
  <c r="H23"/>
  <c r="H24"/>
  <c r="H25"/>
  <c r="H26"/>
  <c r="H27"/>
  <c r="H28"/>
  <c r="H29"/>
  <c r="H30"/>
  <c r="H31"/>
  <c r="I10"/>
  <c r="I11"/>
  <c r="I12"/>
  <c r="I13"/>
  <c r="I14"/>
  <c r="I15"/>
  <c r="I16"/>
  <c r="I17"/>
  <c r="I18"/>
  <c r="H10"/>
  <c r="H11"/>
  <c r="H12"/>
  <c r="H13"/>
  <c r="H14"/>
  <c r="H15"/>
  <c r="H16"/>
  <c r="H17"/>
  <c r="H18"/>
  <c r="F9"/>
  <c r="G9"/>
  <c r="E9"/>
  <c r="D9"/>
  <c r="I48" l="1"/>
  <c r="I55"/>
  <c r="I66"/>
  <c r="D69"/>
  <c r="G69"/>
  <c r="F69"/>
  <c r="H69" s="1"/>
  <c r="E69"/>
  <c r="H40"/>
  <c r="I19"/>
  <c r="H9"/>
  <c r="I9"/>
  <c r="I69" l="1"/>
</calcChain>
</file>

<file path=xl/sharedStrings.xml><?xml version="1.0" encoding="utf-8"?>
<sst xmlns="http://schemas.openxmlformats.org/spreadsheetml/2006/main" count="136" uniqueCount="66">
  <si>
    <t>Код</t>
  </si>
  <si>
    <t>Показник</t>
  </si>
  <si>
    <t>Затверджений план на рік</t>
  </si>
  <si>
    <t>Касові видатки за вказаний період</t>
  </si>
  <si>
    <t>Загальний фонд</t>
  </si>
  <si>
    <t>0100</t>
  </si>
  <si>
    <t>Державне управління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</si>
  <si>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</si>
  <si>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</si>
  <si>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</si>
  <si>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</si>
  <si>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</si>
  <si>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</si>
  <si>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</si>
  <si>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</si>
  <si>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</si>
  <si>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</si>
  <si>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</si>
  <si>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</si>
  <si>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</si>
  <si>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</si>
  <si>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</si>
  <si>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</si>
  <si>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</si>
  <si>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</si>
  <si>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1000</t>
  </si>
  <si>
    <t>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</si>
  <si>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</si>
  <si>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</si>
  <si>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</si>
  <si>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</si>
  <si>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</si>
  <si>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</si>
  <si>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2730</t>
  </si>
  <si>
    <t>Інші виплати населенню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</si>
  <si>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</si>
  <si>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</si>
  <si>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</si>
  <si>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</si>
  <si>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</si>
  <si>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</si>
  <si>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</si>
  <si>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</si>
  <si>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2610</t>
  </si>
  <si>
    <t>Субсидії та поточні трансферти підприємствам (установам, організаціям)</t>
  </si>
  <si>
    <t>7000</t>
  </si>
  <si>
    <t>Економічна діяльність</t>
  </si>
  <si>
    <t>8000</t>
  </si>
  <si>
    <t>Інша діяльність</t>
  </si>
  <si>
    <t>9000</t>
  </si>
  <si>
    <t>Нерозподілені видатки</t>
  </si>
  <si>
    <t>Міжбюджетні трансферти</t>
  </si>
  <si>
    <t>2620</t>
  </si>
  <si>
    <t>Поточні трансферти органам державного управління інших рівнів</t>
  </si>
  <si>
    <t>3220</t>
  </si>
  <si>
    <t>Капітальні трансферти органам державного управління інших рівнів</t>
  </si>
  <si>
    <t xml:space="preserve"> </t>
  </si>
  <si>
    <t xml:space="preserve">Усього </t>
  </si>
  <si>
    <t>Спеціальний фонд</t>
  </si>
  <si>
    <t>Разом</t>
  </si>
  <si>
    <t>(грн.)</t>
  </si>
  <si>
    <t>Виконання  видаткової частини бюджету</t>
  </si>
  <si>
    <t xml:space="preserve"> Костянтинiвської сiльської територiальної громади за 2022 рік</t>
  </si>
  <si>
    <t>Заступник начальника фінансового відділу</t>
  </si>
  <si>
    <t>Інна МИЧКО</t>
  </si>
  <si>
    <t>Придбання обладнання і предметів довгострокового користування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</si>
</sst>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6" fillId="8" borderId="2" applyNumberFormat="0" applyAlignment="0" applyProtection="0"/>
    <xf numFmtId="0" fontId="7" fillId="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12" fillId="0" borderId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2" applyNumberFormat="0" applyAlignment="0" applyProtection="0"/>
    <xf numFmtId="0" fontId="17" fillId="0" borderId="8" applyNumberFormat="0" applyFill="0" applyAlignment="0" applyProtection="0"/>
    <xf numFmtId="0" fontId="18" fillId="4" borderId="0" applyNumberFormat="0" applyBorder="0" applyAlignment="0" applyProtection="0"/>
    <xf numFmtId="0" fontId="3" fillId="23" borderId="9" applyNumberFormat="0" applyFont="0" applyAlignment="0" applyProtection="0"/>
    <xf numFmtId="0" fontId="1" fillId="23" borderId="9" applyNumberFormat="0" applyFont="0" applyAlignment="0" applyProtection="0"/>
    <xf numFmtId="0" fontId="19" fillId="22" borderId="10" applyNumberFormat="0" applyAlignment="0" applyProtection="0"/>
    <xf numFmtId="0" fontId="20" fillId="24" borderId="0" applyNumberFormat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2" fillId="0" borderId="11" xfId="1" applyFont="1" applyBorder="1" applyAlignment="1">
      <alignment horizontal="center"/>
    </xf>
    <xf numFmtId="0" fontId="5" fillId="0" borderId="0" xfId="1" applyFont="1"/>
    <xf numFmtId="0" fontId="24" fillId="0" borderId="0" xfId="1" applyFont="1" applyAlignment="1">
      <alignment horizontal="center"/>
    </xf>
    <xf numFmtId="0" fontId="24" fillId="0" borderId="0" xfId="1" applyFont="1" applyAlignment="1">
      <alignment wrapText="1"/>
    </xf>
    <xf numFmtId="0" fontId="24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/>
    </xf>
    <xf numFmtId="0" fontId="24" fillId="0" borderId="12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4" fontId="24" fillId="0" borderId="1" xfId="1" applyNumberFormat="1" applyFont="1" applyBorder="1" applyAlignment="1">
      <alignment vertical="center"/>
    </xf>
    <xf numFmtId="4" fontId="26" fillId="2" borderId="1" xfId="1" applyNumberFormat="1" applyFont="1" applyFill="1" applyBorder="1" applyAlignment="1">
      <alignment vertical="center"/>
    </xf>
    <xf numFmtId="4" fontId="26" fillId="25" borderId="1" xfId="1" applyNumberFormat="1" applyFont="1" applyFill="1" applyBorder="1" applyAlignment="1">
      <alignment vertical="center"/>
    </xf>
    <xf numFmtId="4" fontId="24" fillId="25" borderId="1" xfId="1" applyNumberFormat="1" applyFont="1" applyFill="1" applyBorder="1" applyAlignment="1">
      <alignment vertical="center"/>
    </xf>
    <xf numFmtId="0" fontId="24" fillId="0" borderId="0" xfId="1" applyFont="1" applyAlignment="1">
      <alignment horizontal="center" vertical="center"/>
    </xf>
    <xf numFmtId="0" fontId="24" fillId="0" borderId="0" xfId="1" applyFont="1" applyAlignment="1">
      <alignment vertical="center" wrapText="1"/>
    </xf>
    <xf numFmtId="4" fontId="24" fillId="0" borderId="0" xfId="1" applyNumberFormat="1" applyFont="1" applyAlignment="1">
      <alignment vertical="center"/>
    </xf>
    <xf numFmtId="0" fontId="27" fillId="0" borderId="0" xfId="1" applyFont="1" applyAlignment="1">
      <alignment wrapText="1"/>
    </xf>
    <xf numFmtId="0" fontId="27" fillId="0" borderId="0" xfId="1" applyFont="1"/>
    <xf numFmtId="4" fontId="24" fillId="0" borderId="0" xfId="1" applyNumberFormat="1" applyFont="1"/>
  </cellXfs>
  <cellStyles count="6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Підсумок" xfId="57"/>
    <cellStyle name="Поганий" xfId="58"/>
    <cellStyle name="Примечание 2" xfId="59"/>
    <cellStyle name="Примітка" xfId="60"/>
    <cellStyle name="Результат" xfId="61"/>
    <cellStyle name="Середній" xfId="62"/>
    <cellStyle name="Стиль 1" xfId="63"/>
    <cellStyle name="Текст попередження" xfId="64"/>
    <cellStyle name="Текст пояснення" xfId="65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tabSelected="1" topLeftCell="B1" zoomScale="83" zoomScaleNormal="83" workbookViewId="0">
      <selection activeCell="C17" sqref="C17"/>
    </sheetView>
  </sheetViews>
  <sheetFormatPr defaultRowHeight="12.75"/>
  <cols>
    <col min="1" max="1" width="0" style="1" hidden="1" customWidth="1"/>
    <col min="2" max="2" width="12.7109375" style="5" customWidth="1"/>
    <col min="3" max="3" width="50.7109375" style="4" customWidth="1"/>
    <col min="4" max="9" width="15.7109375" style="1" customWidth="1"/>
    <col min="10" max="249" width="9.140625" style="1"/>
    <col min="250" max="250" width="12.7109375" style="1" customWidth="1"/>
    <col min="251" max="251" width="50.7109375" style="1" customWidth="1"/>
    <col min="252" max="265" width="15.7109375" style="1" customWidth="1"/>
    <col min="266" max="505" width="9.140625" style="1"/>
    <col min="506" max="506" width="12.7109375" style="1" customWidth="1"/>
    <col min="507" max="507" width="50.7109375" style="1" customWidth="1"/>
    <col min="508" max="521" width="15.7109375" style="1" customWidth="1"/>
    <col min="522" max="761" width="9.140625" style="1"/>
    <col min="762" max="762" width="12.7109375" style="1" customWidth="1"/>
    <col min="763" max="763" width="50.7109375" style="1" customWidth="1"/>
    <col min="764" max="777" width="15.7109375" style="1" customWidth="1"/>
    <col min="778" max="1017" width="9.140625" style="1"/>
    <col min="1018" max="1018" width="12.7109375" style="1" customWidth="1"/>
    <col min="1019" max="1019" width="50.7109375" style="1" customWidth="1"/>
    <col min="1020" max="1033" width="15.7109375" style="1" customWidth="1"/>
    <col min="1034" max="1273" width="9.140625" style="1"/>
    <col min="1274" max="1274" width="12.7109375" style="1" customWidth="1"/>
    <col min="1275" max="1275" width="50.7109375" style="1" customWidth="1"/>
    <col min="1276" max="1289" width="15.7109375" style="1" customWidth="1"/>
    <col min="1290" max="1529" width="9.140625" style="1"/>
    <col min="1530" max="1530" width="12.7109375" style="1" customWidth="1"/>
    <col min="1531" max="1531" width="50.7109375" style="1" customWidth="1"/>
    <col min="1532" max="1545" width="15.7109375" style="1" customWidth="1"/>
    <col min="1546" max="1785" width="9.140625" style="1"/>
    <col min="1786" max="1786" width="12.7109375" style="1" customWidth="1"/>
    <col min="1787" max="1787" width="50.7109375" style="1" customWidth="1"/>
    <col min="1788" max="1801" width="15.7109375" style="1" customWidth="1"/>
    <col min="1802" max="2041" width="9.140625" style="1"/>
    <col min="2042" max="2042" width="12.7109375" style="1" customWidth="1"/>
    <col min="2043" max="2043" width="50.7109375" style="1" customWidth="1"/>
    <col min="2044" max="2057" width="15.7109375" style="1" customWidth="1"/>
    <col min="2058" max="2297" width="9.140625" style="1"/>
    <col min="2298" max="2298" width="12.7109375" style="1" customWidth="1"/>
    <col min="2299" max="2299" width="50.7109375" style="1" customWidth="1"/>
    <col min="2300" max="2313" width="15.7109375" style="1" customWidth="1"/>
    <col min="2314" max="2553" width="9.140625" style="1"/>
    <col min="2554" max="2554" width="12.7109375" style="1" customWidth="1"/>
    <col min="2555" max="2555" width="50.7109375" style="1" customWidth="1"/>
    <col min="2556" max="2569" width="15.7109375" style="1" customWidth="1"/>
    <col min="2570" max="2809" width="9.140625" style="1"/>
    <col min="2810" max="2810" width="12.7109375" style="1" customWidth="1"/>
    <col min="2811" max="2811" width="50.7109375" style="1" customWidth="1"/>
    <col min="2812" max="2825" width="15.7109375" style="1" customWidth="1"/>
    <col min="2826" max="3065" width="9.140625" style="1"/>
    <col min="3066" max="3066" width="12.7109375" style="1" customWidth="1"/>
    <col min="3067" max="3067" width="50.7109375" style="1" customWidth="1"/>
    <col min="3068" max="3081" width="15.7109375" style="1" customWidth="1"/>
    <col min="3082" max="3321" width="9.140625" style="1"/>
    <col min="3322" max="3322" width="12.7109375" style="1" customWidth="1"/>
    <col min="3323" max="3323" width="50.7109375" style="1" customWidth="1"/>
    <col min="3324" max="3337" width="15.7109375" style="1" customWidth="1"/>
    <col min="3338" max="3577" width="9.140625" style="1"/>
    <col min="3578" max="3578" width="12.7109375" style="1" customWidth="1"/>
    <col min="3579" max="3579" width="50.7109375" style="1" customWidth="1"/>
    <col min="3580" max="3593" width="15.7109375" style="1" customWidth="1"/>
    <col min="3594" max="3833" width="9.140625" style="1"/>
    <col min="3834" max="3834" width="12.7109375" style="1" customWidth="1"/>
    <col min="3835" max="3835" width="50.7109375" style="1" customWidth="1"/>
    <col min="3836" max="3849" width="15.7109375" style="1" customWidth="1"/>
    <col min="3850" max="4089" width="9.140625" style="1"/>
    <col min="4090" max="4090" width="12.7109375" style="1" customWidth="1"/>
    <col min="4091" max="4091" width="50.7109375" style="1" customWidth="1"/>
    <col min="4092" max="4105" width="15.7109375" style="1" customWidth="1"/>
    <col min="4106" max="4345" width="9.140625" style="1"/>
    <col min="4346" max="4346" width="12.7109375" style="1" customWidth="1"/>
    <col min="4347" max="4347" width="50.7109375" style="1" customWidth="1"/>
    <col min="4348" max="4361" width="15.7109375" style="1" customWidth="1"/>
    <col min="4362" max="4601" width="9.140625" style="1"/>
    <col min="4602" max="4602" width="12.7109375" style="1" customWidth="1"/>
    <col min="4603" max="4603" width="50.7109375" style="1" customWidth="1"/>
    <col min="4604" max="4617" width="15.7109375" style="1" customWidth="1"/>
    <col min="4618" max="4857" width="9.140625" style="1"/>
    <col min="4858" max="4858" width="12.7109375" style="1" customWidth="1"/>
    <col min="4859" max="4859" width="50.7109375" style="1" customWidth="1"/>
    <col min="4860" max="4873" width="15.7109375" style="1" customWidth="1"/>
    <col min="4874" max="5113" width="9.140625" style="1"/>
    <col min="5114" max="5114" width="12.7109375" style="1" customWidth="1"/>
    <col min="5115" max="5115" width="50.7109375" style="1" customWidth="1"/>
    <col min="5116" max="5129" width="15.7109375" style="1" customWidth="1"/>
    <col min="5130" max="5369" width="9.140625" style="1"/>
    <col min="5370" max="5370" width="12.7109375" style="1" customWidth="1"/>
    <col min="5371" max="5371" width="50.7109375" style="1" customWidth="1"/>
    <col min="5372" max="5385" width="15.7109375" style="1" customWidth="1"/>
    <col min="5386" max="5625" width="9.140625" style="1"/>
    <col min="5626" max="5626" width="12.7109375" style="1" customWidth="1"/>
    <col min="5627" max="5627" width="50.7109375" style="1" customWidth="1"/>
    <col min="5628" max="5641" width="15.7109375" style="1" customWidth="1"/>
    <col min="5642" max="5881" width="9.140625" style="1"/>
    <col min="5882" max="5882" width="12.7109375" style="1" customWidth="1"/>
    <col min="5883" max="5883" width="50.7109375" style="1" customWidth="1"/>
    <col min="5884" max="5897" width="15.7109375" style="1" customWidth="1"/>
    <col min="5898" max="6137" width="9.140625" style="1"/>
    <col min="6138" max="6138" width="12.7109375" style="1" customWidth="1"/>
    <col min="6139" max="6139" width="50.7109375" style="1" customWidth="1"/>
    <col min="6140" max="6153" width="15.7109375" style="1" customWidth="1"/>
    <col min="6154" max="6393" width="9.140625" style="1"/>
    <col min="6394" max="6394" width="12.7109375" style="1" customWidth="1"/>
    <col min="6395" max="6395" width="50.7109375" style="1" customWidth="1"/>
    <col min="6396" max="6409" width="15.7109375" style="1" customWidth="1"/>
    <col min="6410" max="6649" width="9.140625" style="1"/>
    <col min="6650" max="6650" width="12.7109375" style="1" customWidth="1"/>
    <col min="6651" max="6651" width="50.7109375" style="1" customWidth="1"/>
    <col min="6652" max="6665" width="15.7109375" style="1" customWidth="1"/>
    <col min="6666" max="6905" width="9.140625" style="1"/>
    <col min="6906" max="6906" width="12.7109375" style="1" customWidth="1"/>
    <col min="6907" max="6907" width="50.7109375" style="1" customWidth="1"/>
    <col min="6908" max="6921" width="15.7109375" style="1" customWidth="1"/>
    <col min="6922" max="7161" width="9.140625" style="1"/>
    <col min="7162" max="7162" width="12.7109375" style="1" customWidth="1"/>
    <col min="7163" max="7163" width="50.7109375" style="1" customWidth="1"/>
    <col min="7164" max="7177" width="15.7109375" style="1" customWidth="1"/>
    <col min="7178" max="7417" width="9.140625" style="1"/>
    <col min="7418" max="7418" width="12.7109375" style="1" customWidth="1"/>
    <col min="7419" max="7419" width="50.7109375" style="1" customWidth="1"/>
    <col min="7420" max="7433" width="15.7109375" style="1" customWidth="1"/>
    <col min="7434" max="7673" width="9.140625" style="1"/>
    <col min="7674" max="7674" width="12.7109375" style="1" customWidth="1"/>
    <col min="7675" max="7675" width="50.7109375" style="1" customWidth="1"/>
    <col min="7676" max="7689" width="15.7109375" style="1" customWidth="1"/>
    <col min="7690" max="7929" width="9.140625" style="1"/>
    <col min="7930" max="7930" width="12.7109375" style="1" customWidth="1"/>
    <col min="7931" max="7931" width="50.7109375" style="1" customWidth="1"/>
    <col min="7932" max="7945" width="15.7109375" style="1" customWidth="1"/>
    <col min="7946" max="8185" width="9.140625" style="1"/>
    <col min="8186" max="8186" width="12.7109375" style="1" customWidth="1"/>
    <col min="8187" max="8187" width="50.7109375" style="1" customWidth="1"/>
    <col min="8188" max="8201" width="15.7109375" style="1" customWidth="1"/>
    <col min="8202" max="8441" width="9.140625" style="1"/>
    <col min="8442" max="8442" width="12.7109375" style="1" customWidth="1"/>
    <col min="8443" max="8443" width="50.7109375" style="1" customWidth="1"/>
    <col min="8444" max="8457" width="15.7109375" style="1" customWidth="1"/>
    <col min="8458" max="8697" width="9.140625" style="1"/>
    <col min="8698" max="8698" width="12.7109375" style="1" customWidth="1"/>
    <col min="8699" max="8699" width="50.7109375" style="1" customWidth="1"/>
    <col min="8700" max="8713" width="15.7109375" style="1" customWidth="1"/>
    <col min="8714" max="8953" width="9.140625" style="1"/>
    <col min="8954" max="8954" width="12.7109375" style="1" customWidth="1"/>
    <col min="8955" max="8955" width="50.7109375" style="1" customWidth="1"/>
    <col min="8956" max="8969" width="15.7109375" style="1" customWidth="1"/>
    <col min="8970" max="9209" width="9.140625" style="1"/>
    <col min="9210" max="9210" width="12.7109375" style="1" customWidth="1"/>
    <col min="9211" max="9211" width="50.7109375" style="1" customWidth="1"/>
    <col min="9212" max="9225" width="15.7109375" style="1" customWidth="1"/>
    <col min="9226" max="9465" width="9.140625" style="1"/>
    <col min="9466" max="9466" width="12.7109375" style="1" customWidth="1"/>
    <col min="9467" max="9467" width="50.7109375" style="1" customWidth="1"/>
    <col min="9468" max="9481" width="15.7109375" style="1" customWidth="1"/>
    <col min="9482" max="9721" width="9.140625" style="1"/>
    <col min="9722" max="9722" width="12.7109375" style="1" customWidth="1"/>
    <col min="9723" max="9723" width="50.7109375" style="1" customWidth="1"/>
    <col min="9724" max="9737" width="15.7109375" style="1" customWidth="1"/>
    <col min="9738" max="9977" width="9.140625" style="1"/>
    <col min="9978" max="9978" width="12.7109375" style="1" customWidth="1"/>
    <col min="9979" max="9979" width="50.7109375" style="1" customWidth="1"/>
    <col min="9980" max="9993" width="15.7109375" style="1" customWidth="1"/>
    <col min="9994" max="10233" width="9.140625" style="1"/>
    <col min="10234" max="10234" width="12.7109375" style="1" customWidth="1"/>
    <col min="10235" max="10235" width="50.7109375" style="1" customWidth="1"/>
    <col min="10236" max="10249" width="15.7109375" style="1" customWidth="1"/>
    <col min="10250" max="10489" width="9.140625" style="1"/>
    <col min="10490" max="10490" width="12.7109375" style="1" customWidth="1"/>
    <col min="10491" max="10491" width="50.7109375" style="1" customWidth="1"/>
    <col min="10492" max="10505" width="15.7109375" style="1" customWidth="1"/>
    <col min="10506" max="10745" width="9.140625" style="1"/>
    <col min="10746" max="10746" width="12.7109375" style="1" customWidth="1"/>
    <col min="10747" max="10747" width="50.7109375" style="1" customWidth="1"/>
    <col min="10748" max="10761" width="15.7109375" style="1" customWidth="1"/>
    <col min="10762" max="11001" width="9.140625" style="1"/>
    <col min="11002" max="11002" width="12.7109375" style="1" customWidth="1"/>
    <col min="11003" max="11003" width="50.7109375" style="1" customWidth="1"/>
    <col min="11004" max="11017" width="15.7109375" style="1" customWidth="1"/>
    <col min="11018" max="11257" width="9.140625" style="1"/>
    <col min="11258" max="11258" width="12.7109375" style="1" customWidth="1"/>
    <col min="11259" max="11259" width="50.7109375" style="1" customWidth="1"/>
    <col min="11260" max="11273" width="15.7109375" style="1" customWidth="1"/>
    <col min="11274" max="11513" width="9.140625" style="1"/>
    <col min="11514" max="11514" width="12.7109375" style="1" customWidth="1"/>
    <col min="11515" max="11515" width="50.7109375" style="1" customWidth="1"/>
    <col min="11516" max="11529" width="15.7109375" style="1" customWidth="1"/>
    <col min="11530" max="11769" width="9.140625" style="1"/>
    <col min="11770" max="11770" width="12.7109375" style="1" customWidth="1"/>
    <col min="11771" max="11771" width="50.7109375" style="1" customWidth="1"/>
    <col min="11772" max="11785" width="15.7109375" style="1" customWidth="1"/>
    <col min="11786" max="12025" width="9.140625" style="1"/>
    <col min="12026" max="12026" width="12.7109375" style="1" customWidth="1"/>
    <col min="12027" max="12027" width="50.7109375" style="1" customWidth="1"/>
    <col min="12028" max="12041" width="15.7109375" style="1" customWidth="1"/>
    <col min="12042" max="12281" width="9.140625" style="1"/>
    <col min="12282" max="12282" width="12.7109375" style="1" customWidth="1"/>
    <col min="12283" max="12283" width="50.7109375" style="1" customWidth="1"/>
    <col min="12284" max="12297" width="15.7109375" style="1" customWidth="1"/>
    <col min="12298" max="12537" width="9.140625" style="1"/>
    <col min="12538" max="12538" width="12.7109375" style="1" customWidth="1"/>
    <col min="12539" max="12539" width="50.7109375" style="1" customWidth="1"/>
    <col min="12540" max="12553" width="15.7109375" style="1" customWidth="1"/>
    <col min="12554" max="12793" width="9.140625" style="1"/>
    <col min="12794" max="12794" width="12.7109375" style="1" customWidth="1"/>
    <col min="12795" max="12795" width="50.7109375" style="1" customWidth="1"/>
    <col min="12796" max="12809" width="15.7109375" style="1" customWidth="1"/>
    <col min="12810" max="13049" width="9.140625" style="1"/>
    <col min="13050" max="13050" width="12.7109375" style="1" customWidth="1"/>
    <col min="13051" max="13051" width="50.7109375" style="1" customWidth="1"/>
    <col min="13052" max="13065" width="15.7109375" style="1" customWidth="1"/>
    <col min="13066" max="13305" width="9.140625" style="1"/>
    <col min="13306" max="13306" width="12.7109375" style="1" customWidth="1"/>
    <col min="13307" max="13307" width="50.7109375" style="1" customWidth="1"/>
    <col min="13308" max="13321" width="15.7109375" style="1" customWidth="1"/>
    <col min="13322" max="13561" width="9.140625" style="1"/>
    <col min="13562" max="13562" width="12.7109375" style="1" customWidth="1"/>
    <col min="13563" max="13563" width="50.7109375" style="1" customWidth="1"/>
    <col min="13564" max="13577" width="15.7109375" style="1" customWidth="1"/>
    <col min="13578" max="13817" width="9.140625" style="1"/>
    <col min="13818" max="13818" width="12.7109375" style="1" customWidth="1"/>
    <col min="13819" max="13819" width="50.7109375" style="1" customWidth="1"/>
    <col min="13820" max="13833" width="15.7109375" style="1" customWidth="1"/>
    <col min="13834" max="14073" width="9.140625" style="1"/>
    <col min="14074" max="14074" width="12.7109375" style="1" customWidth="1"/>
    <col min="14075" max="14075" width="50.7109375" style="1" customWidth="1"/>
    <col min="14076" max="14089" width="15.7109375" style="1" customWidth="1"/>
    <col min="14090" max="14329" width="9.140625" style="1"/>
    <col min="14330" max="14330" width="12.7109375" style="1" customWidth="1"/>
    <col min="14331" max="14331" width="50.7109375" style="1" customWidth="1"/>
    <col min="14332" max="14345" width="15.7109375" style="1" customWidth="1"/>
    <col min="14346" max="14585" width="9.140625" style="1"/>
    <col min="14586" max="14586" width="12.7109375" style="1" customWidth="1"/>
    <col min="14587" max="14587" width="50.7109375" style="1" customWidth="1"/>
    <col min="14588" max="14601" width="15.7109375" style="1" customWidth="1"/>
    <col min="14602" max="14841" width="9.140625" style="1"/>
    <col min="14842" max="14842" width="12.7109375" style="1" customWidth="1"/>
    <col min="14843" max="14843" width="50.7109375" style="1" customWidth="1"/>
    <col min="14844" max="14857" width="15.7109375" style="1" customWidth="1"/>
    <col min="14858" max="15097" width="9.140625" style="1"/>
    <col min="15098" max="15098" width="12.7109375" style="1" customWidth="1"/>
    <col min="15099" max="15099" width="50.7109375" style="1" customWidth="1"/>
    <col min="15100" max="15113" width="15.7109375" style="1" customWidth="1"/>
    <col min="15114" max="15353" width="9.140625" style="1"/>
    <col min="15354" max="15354" width="12.7109375" style="1" customWidth="1"/>
    <col min="15355" max="15355" width="50.7109375" style="1" customWidth="1"/>
    <col min="15356" max="15369" width="15.7109375" style="1" customWidth="1"/>
    <col min="15370" max="15609" width="9.140625" style="1"/>
    <col min="15610" max="15610" width="12.7109375" style="1" customWidth="1"/>
    <col min="15611" max="15611" width="50.7109375" style="1" customWidth="1"/>
    <col min="15612" max="15625" width="15.7109375" style="1" customWidth="1"/>
    <col min="15626" max="15865" width="9.140625" style="1"/>
    <col min="15866" max="15866" width="12.7109375" style="1" customWidth="1"/>
    <col min="15867" max="15867" width="50.7109375" style="1" customWidth="1"/>
    <col min="15868" max="15881" width="15.7109375" style="1" customWidth="1"/>
    <col min="15882" max="16121" width="9.140625" style="1"/>
    <col min="16122" max="16122" width="12.7109375" style="1" customWidth="1"/>
    <col min="16123" max="16123" width="50.7109375" style="1" customWidth="1"/>
    <col min="16124" max="16137" width="15.7109375" style="1" customWidth="1"/>
    <col min="16138" max="16384" width="9.140625" style="1"/>
  </cols>
  <sheetData>
    <row r="1" spans="1:10">
      <c r="B1" s="10"/>
      <c r="C1" s="11"/>
      <c r="D1" s="12"/>
      <c r="E1" s="12"/>
      <c r="F1" s="12"/>
      <c r="G1" s="12"/>
      <c r="H1" s="12"/>
      <c r="I1" s="12"/>
    </row>
    <row r="2" spans="1:10" ht="18.75">
      <c r="B2" s="13" t="s">
        <v>61</v>
      </c>
      <c r="C2" s="13"/>
      <c r="D2" s="13"/>
      <c r="E2" s="13"/>
      <c r="F2" s="13"/>
      <c r="G2" s="13"/>
      <c r="H2" s="13"/>
      <c r="I2" s="13"/>
    </row>
    <row r="3" spans="1:10" ht="18.75">
      <c r="B3" s="13" t="s">
        <v>62</v>
      </c>
      <c r="C3" s="13"/>
      <c r="D3" s="13"/>
      <c r="E3" s="13"/>
      <c r="F3" s="13"/>
      <c r="G3" s="13"/>
      <c r="H3" s="13"/>
      <c r="I3" s="13"/>
    </row>
    <row r="4" spans="1:10" ht="6.75" customHeight="1">
      <c r="B4" s="14"/>
      <c r="C4" s="14"/>
      <c r="D4" s="14"/>
      <c r="E4" s="14"/>
      <c r="F4" s="14"/>
      <c r="G4" s="14"/>
      <c r="H4" s="14"/>
      <c r="I4" s="14"/>
    </row>
    <row r="5" spans="1:10" ht="18.75">
      <c r="B5" s="14"/>
      <c r="C5" s="14"/>
      <c r="D5" s="14"/>
      <c r="E5" s="14"/>
      <c r="F5" s="14"/>
      <c r="G5" s="14"/>
      <c r="H5" s="14"/>
      <c r="I5" s="10" t="s">
        <v>60</v>
      </c>
    </row>
    <row r="6" spans="1:10" ht="18" customHeight="1">
      <c r="B6" s="15" t="s">
        <v>0</v>
      </c>
      <c r="C6" s="15" t="s">
        <v>1</v>
      </c>
      <c r="D6" s="16" t="s">
        <v>4</v>
      </c>
      <c r="E6" s="16"/>
      <c r="F6" s="16" t="s">
        <v>58</v>
      </c>
      <c r="G6" s="16"/>
      <c r="H6" s="16" t="s">
        <v>59</v>
      </c>
      <c r="I6" s="16"/>
    </row>
    <row r="7" spans="1:10" s="2" customFormat="1" ht="29.25" customHeight="1">
      <c r="A7" s="8"/>
      <c r="B7" s="15"/>
      <c r="C7" s="15"/>
      <c r="D7" s="17" t="s">
        <v>2</v>
      </c>
      <c r="E7" s="18" t="s">
        <v>3</v>
      </c>
      <c r="F7" s="17" t="s">
        <v>2</v>
      </c>
      <c r="G7" s="18" t="s">
        <v>3</v>
      </c>
      <c r="H7" s="17" t="s">
        <v>2</v>
      </c>
      <c r="I7" s="18" t="s">
        <v>3</v>
      </c>
    </row>
    <row r="8" spans="1:10">
      <c r="A8" s="6"/>
      <c r="B8" s="19">
        <v>1</v>
      </c>
      <c r="C8" s="19">
        <v>2</v>
      </c>
      <c r="D8" s="19">
        <v>3</v>
      </c>
      <c r="E8" s="19">
        <v>4</v>
      </c>
      <c r="F8" s="19">
        <v>5</v>
      </c>
      <c r="G8" s="19">
        <v>6</v>
      </c>
      <c r="H8" s="19">
        <v>7</v>
      </c>
      <c r="I8" s="19">
        <v>8</v>
      </c>
    </row>
    <row r="9" spans="1:10">
      <c r="A9" s="7">
        <v>1</v>
      </c>
      <c r="B9" s="20" t="s">
        <v>5</v>
      </c>
      <c r="C9" s="21" t="s">
        <v>6</v>
      </c>
      <c r="D9" s="22">
        <f>D10+D11+D12+D13+D14+D15+D16+D17+D18</f>
        <v>22467905</v>
      </c>
      <c r="E9" s="22">
        <f>E10+E11+E12+E13+E14+E15+E16+E17+E18</f>
        <v>14361163.670000002</v>
      </c>
      <c r="F9" s="22">
        <f t="shared" ref="F9:G9" si="0">F10+F11+F12+F13+F14+F15+F16+F17+F18</f>
        <v>20000</v>
      </c>
      <c r="G9" s="22">
        <f t="shared" si="0"/>
        <v>16705</v>
      </c>
      <c r="H9" s="23">
        <f>D9+F9</f>
        <v>22487905</v>
      </c>
      <c r="I9" s="23">
        <f>E9+G9</f>
        <v>14377868.670000002</v>
      </c>
      <c r="J9" s="3"/>
    </row>
    <row r="10" spans="1:10">
      <c r="A10" s="7">
        <v>0</v>
      </c>
      <c r="B10" s="20" t="s">
        <v>7</v>
      </c>
      <c r="C10" s="21" t="s">
        <v>8</v>
      </c>
      <c r="D10" s="22">
        <v>14433668</v>
      </c>
      <c r="E10" s="22">
        <v>10722999.48</v>
      </c>
      <c r="F10" s="22">
        <v>0</v>
      </c>
      <c r="G10" s="22">
        <v>0</v>
      </c>
      <c r="H10" s="24">
        <f t="shared" ref="H10:H18" si="1">D10+F10</f>
        <v>14433668</v>
      </c>
      <c r="I10" s="24">
        <f t="shared" ref="I10:I18" si="2">E10+G10</f>
        <v>10722999.48</v>
      </c>
      <c r="J10" s="3"/>
    </row>
    <row r="11" spans="1:10">
      <c r="A11" s="7">
        <v>0</v>
      </c>
      <c r="B11" s="20" t="s">
        <v>9</v>
      </c>
      <c r="C11" s="21" t="s">
        <v>10</v>
      </c>
      <c r="D11" s="22">
        <v>3175407</v>
      </c>
      <c r="E11" s="22">
        <v>2359919.75</v>
      </c>
      <c r="F11" s="22">
        <v>0</v>
      </c>
      <c r="G11" s="22">
        <v>0</v>
      </c>
      <c r="H11" s="24">
        <f t="shared" si="1"/>
        <v>3175407</v>
      </c>
      <c r="I11" s="24">
        <f t="shared" si="2"/>
        <v>2359919.75</v>
      </c>
      <c r="J11" s="3"/>
    </row>
    <row r="12" spans="1:10">
      <c r="A12" s="7">
        <v>0</v>
      </c>
      <c r="B12" s="20" t="s">
        <v>11</v>
      </c>
      <c r="C12" s="21" t="s">
        <v>12</v>
      </c>
      <c r="D12" s="22">
        <v>838460</v>
      </c>
      <c r="E12" s="22">
        <v>377270</v>
      </c>
      <c r="F12" s="22">
        <v>10000</v>
      </c>
      <c r="G12" s="22">
        <v>8705</v>
      </c>
      <c r="H12" s="24">
        <f t="shared" si="1"/>
        <v>848460</v>
      </c>
      <c r="I12" s="24">
        <f t="shared" si="2"/>
        <v>385975</v>
      </c>
      <c r="J12" s="3"/>
    </row>
    <row r="13" spans="1:10">
      <c r="A13" s="7">
        <v>0</v>
      </c>
      <c r="B13" s="20" t="s">
        <v>13</v>
      </c>
      <c r="C13" s="21" t="s">
        <v>14</v>
      </c>
      <c r="D13" s="22">
        <v>638200</v>
      </c>
      <c r="E13" s="22">
        <v>206869.8</v>
      </c>
      <c r="F13" s="22">
        <v>10000</v>
      </c>
      <c r="G13" s="22">
        <v>8000</v>
      </c>
      <c r="H13" s="24">
        <f t="shared" si="1"/>
        <v>648200</v>
      </c>
      <c r="I13" s="24">
        <f t="shared" si="2"/>
        <v>214869.8</v>
      </c>
      <c r="J13" s="3"/>
    </row>
    <row r="14" spans="1:10">
      <c r="A14" s="7">
        <v>0</v>
      </c>
      <c r="B14" s="20" t="s">
        <v>15</v>
      </c>
      <c r="C14" s="21" t="s">
        <v>16</v>
      </c>
      <c r="D14" s="22">
        <v>3000</v>
      </c>
      <c r="E14" s="22">
        <v>0</v>
      </c>
      <c r="F14" s="22">
        <v>0</v>
      </c>
      <c r="G14" s="22">
        <v>0</v>
      </c>
      <c r="H14" s="24">
        <f t="shared" si="1"/>
        <v>3000</v>
      </c>
      <c r="I14" s="24">
        <f t="shared" si="2"/>
        <v>0</v>
      </c>
      <c r="J14" s="3"/>
    </row>
    <row r="15" spans="1:10">
      <c r="A15" s="7">
        <v>0</v>
      </c>
      <c r="B15" s="20" t="s">
        <v>17</v>
      </c>
      <c r="C15" s="21" t="s">
        <v>18</v>
      </c>
      <c r="D15" s="22">
        <v>2186263</v>
      </c>
      <c r="E15" s="22">
        <v>318028.89999999997</v>
      </c>
      <c r="F15" s="22">
        <v>0</v>
      </c>
      <c r="G15" s="22">
        <v>0</v>
      </c>
      <c r="H15" s="24">
        <f t="shared" si="1"/>
        <v>2186263</v>
      </c>
      <c r="I15" s="24">
        <f t="shared" si="2"/>
        <v>318028.89999999997</v>
      </c>
      <c r="J15" s="3"/>
    </row>
    <row r="16" spans="1:10">
      <c r="A16" s="7">
        <v>0</v>
      </c>
      <c r="B16" s="20" t="s">
        <v>19</v>
      </c>
      <c r="C16" s="21" t="s">
        <v>20</v>
      </c>
      <c r="D16" s="22">
        <v>1112907</v>
      </c>
      <c r="E16" s="22">
        <v>370280.32</v>
      </c>
      <c r="F16" s="22">
        <v>0</v>
      </c>
      <c r="G16" s="22">
        <v>0</v>
      </c>
      <c r="H16" s="24">
        <f t="shared" si="1"/>
        <v>1112907</v>
      </c>
      <c r="I16" s="24">
        <f t="shared" si="2"/>
        <v>370280.32</v>
      </c>
      <c r="J16" s="3"/>
    </row>
    <row r="17" spans="1:10" ht="25.5">
      <c r="A17" s="7">
        <v>0</v>
      </c>
      <c r="B17" s="20" t="s">
        <v>21</v>
      </c>
      <c r="C17" s="21" t="s">
        <v>22</v>
      </c>
      <c r="D17" s="22">
        <v>1440</v>
      </c>
      <c r="E17" s="22">
        <v>1440</v>
      </c>
      <c r="F17" s="22">
        <v>0</v>
      </c>
      <c r="G17" s="22">
        <v>0</v>
      </c>
      <c r="H17" s="24">
        <f t="shared" si="1"/>
        <v>1440</v>
      </c>
      <c r="I17" s="24">
        <f t="shared" si="2"/>
        <v>1440</v>
      </c>
      <c r="J17" s="3"/>
    </row>
    <row r="18" spans="1:10">
      <c r="A18" s="7">
        <v>0</v>
      </c>
      <c r="B18" s="20" t="s">
        <v>23</v>
      </c>
      <c r="C18" s="21" t="s">
        <v>24</v>
      </c>
      <c r="D18" s="22">
        <v>78560</v>
      </c>
      <c r="E18" s="22">
        <v>4355.42</v>
      </c>
      <c r="F18" s="22">
        <v>0</v>
      </c>
      <c r="G18" s="22">
        <v>0</v>
      </c>
      <c r="H18" s="24">
        <f t="shared" si="1"/>
        <v>78560</v>
      </c>
      <c r="I18" s="24">
        <f t="shared" si="2"/>
        <v>4355.42</v>
      </c>
      <c r="J18" s="3"/>
    </row>
    <row r="19" spans="1:10">
      <c r="A19" s="7">
        <v>1</v>
      </c>
      <c r="B19" s="20" t="s">
        <v>25</v>
      </c>
      <c r="C19" s="21" t="s">
        <v>26</v>
      </c>
      <c r="D19" s="22">
        <f>D20+D21+D22+D23+D24+D25+D26+D27+D28+D29+D30+D31+D32+D33</f>
        <v>70874042</v>
      </c>
      <c r="E19" s="22">
        <f t="shared" ref="E19:G19" si="3">E20+E21+E22+E23+E24+E25+E26+E27+E28+E29+E30+E31+E32+E33</f>
        <v>52982494.870000005</v>
      </c>
      <c r="F19" s="22">
        <f>F20+F21+F22+F23+F24+F25+F26+F27+F28+F29+F30+F31+F32+F33</f>
        <v>3229143.46</v>
      </c>
      <c r="G19" s="22">
        <f t="shared" si="3"/>
        <v>3099323.94</v>
      </c>
      <c r="H19" s="23">
        <f>D19+F19</f>
        <v>74103185.459999993</v>
      </c>
      <c r="I19" s="23">
        <f>E19+G19</f>
        <v>56081818.810000002</v>
      </c>
      <c r="J19" s="3"/>
    </row>
    <row r="20" spans="1:10">
      <c r="A20" s="7">
        <v>0</v>
      </c>
      <c r="B20" s="20" t="s">
        <v>7</v>
      </c>
      <c r="C20" s="21" t="s">
        <v>8</v>
      </c>
      <c r="D20" s="22">
        <v>46220080</v>
      </c>
      <c r="E20" s="22">
        <v>37414375.810000002</v>
      </c>
      <c r="F20" s="22">
        <v>0</v>
      </c>
      <c r="G20" s="22">
        <v>0</v>
      </c>
      <c r="H20" s="24">
        <f t="shared" ref="H20:H69" si="4">D20+F20</f>
        <v>46220080</v>
      </c>
      <c r="I20" s="24">
        <f t="shared" ref="I20:I69" si="5">E20+G20</f>
        <v>37414375.810000002</v>
      </c>
      <c r="J20" s="3"/>
    </row>
    <row r="21" spans="1:10">
      <c r="A21" s="7">
        <v>0</v>
      </c>
      <c r="B21" s="20" t="s">
        <v>9</v>
      </c>
      <c r="C21" s="21" t="s">
        <v>10</v>
      </c>
      <c r="D21" s="22">
        <v>10331582</v>
      </c>
      <c r="E21" s="22">
        <v>8836689.9199999999</v>
      </c>
      <c r="F21" s="22">
        <v>0</v>
      </c>
      <c r="G21" s="22">
        <v>0</v>
      </c>
      <c r="H21" s="24">
        <f t="shared" si="4"/>
        <v>10331582</v>
      </c>
      <c r="I21" s="24">
        <f t="shared" si="5"/>
        <v>8836689.9199999999</v>
      </c>
      <c r="J21" s="3"/>
    </row>
    <row r="22" spans="1:10">
      <c r="A22" s="7">
        <v>0</v>
      </c>
      <c r="B22" s="20" t="s">
        <v>11</v>
      </c>
      <c r="C22" s="21" t="s">
        <v>12</v>
      </c>
      <c r="D22" s="22">
        <v>714260</v>
      </c>
      <c r="E22" s="22">
        <v>449846.51</v>
      </c>
      <c r="F22" s="22">
        <v>270066.8</v>
      </c>
      <c r="G22" s="22">
        <v>270066.8</v>
      </c>
      <c r="H22" s="24">
        <f t="shared" si="4"/>
        <v>984326.8</v>
      </c>
      <c r="I22" s="24">
        <f t="shared" si="5"/>
        <v>719913.31</v>
      </c>
      <c r="J22" s="3"/>
    </row>
    <row r="23" spans="1:10">
      <c r="A23" s="7">
        <v>0</v>
      </c>
      <c r="B23" s="20" t="s">
        <v>27</v>
      </c>
      <c r="C23" s="21" t="s">
        <v>28</v>
      </c>
      <c r="D23" s="22">
        <v>120000</v>
      </c>
      <c r="E23" s="22">
        <v>0</v>
      </c>
      <c r="F23" s="22">
        <v>0</v>
      </c>
      <c r="G23" s="22">
        <v>0</v>
      </c>
      <c r="H23" s="24">
        <f t="shared" si="4"/>
        <v>120000</v>
      </c>
      <c r="I23" s="24">
        <f t="shared" si="5"/>
        <v>0</v>
      </c>
      <c r="J23" s="3"/>
    </row>
    <row r="24" spans="1:10">
      <c r="A24" s="7">
        <v>0</v>
      </c>
      <c r="B24" s="20" t="s">
        <v>29</v>
      </c>
      <c r="C24" s="21" t="s">
        <v>30</v>
      </c>
      <c r="D24" s="22">
        <v>2200000</v>
      </c>
      <c r="E24" s="22">
        <v>187136.59</v>
      </c>
      <c r="F24" s="25">
        <v>145198.57999999999</v>
      </c>
      <c r="G24" s="22">
        <v>38751.06</v>
      </c>
      <c r="H24" s="24">
        <f t="shared" si="4"/>
        <v>2345198.58</v>
      </c>
      <c r="I24" s="24">
        <f t="shared" si="5"/>
        <v>225887.65</v>
      </c>
      <c r="J24" s="3"/>
    </row>
    <row r="25" spans="1:10">
      <c r="A25" s="7">
        <v>0</v>
      </c>
      <c r="B25" s="20" t="s">
        <v>13</v>
      </c>
      <c r="C25" s="21" t="s">
        <v>14</v>
      </c>
      <c r="D25" s="22">
        <v>2336930</v>
      </c>
      <c r="E25" s="22">
        <v>2109231.4699999997</v>
      </c>
      <c r="F25" s="22">
        <v>2651506.08</v>
      </c>
      <c r="G25" s="22">
        <v>2651506.08</v>
      </c>
      <c r="H25" s="24">
        <f t="shared" si="4"/>
        <v>4988436.08</v>
      </c>
      <c r="I25" s="24">
        <f t="shared" si="5"/>
        <v>4760737.55</v>
      </c>
      <c r="J25" s="3"/>
    </row>
    <row r="26" spans="1:10">
      <c r="A26" s="7">
        <v>0</v>
      </c>
      <c r="B26" s="20" t="s">
        <v>15</v>
      </c>
      <c r="C26" s="21" t="s">
        <v>16</v>
      </c>
      <c r="D26" s="22">
        <v>5000</v>
      </c>
      <c r="E26" s="22">
        <v>0</v>
      </c>
      <c r="F26" s="22">
        <v>0</v>
      </c>
      <c r="G26" s="22">
        <v>0</v>
      </c>
      <c r="H26" s="24">
        <f t="shared" si="4"/>
        <v>5000</v>
      </c>
      <c r="I26" s="24">
        <f t="shared" si="5"/>
        <v>0</v>
      </c>
      <c r="J26" s="3"/>
    </row>
    <row r="27" spans="1:10">
      <c r="A27" s="7">
        <v>0</v>
      </c>
      <c r="B27" s="20" t="s">
        <v>17</v>
      </c>
      <c r="C27" s="21" t="s">
        <v>18</v>
      </c>
      <c r="D27" s="22">
        <v>1965000</v>
      </c>
      <c r="E27" s="22">
        <v>580831.75</v>
      </c>
      <c r="F27" s="22">
        <v>0</v>
      </c>
      <c r="G27" s="22">
        <v>0</v>
      </c>
      <c r="H27" s="24">
        <f t="shared" si="4"/>
        <v>1965000</v>
      </c>
      <c r="I27" s="24">
        <f t="shared" si="5"/>
        <v>580831.75</v>
      </c>
      <c r="J27" s="3"/>
    </row>
    <row r="28" spans="1:10">
      <c r="A28" s="7">
        <v>0</v>
      </c>
      <c r="B28" s="20" t="s">
        <v>19</v>
      </c>
      <c r="C28" s="21" t="s">
        <v>20</v>
      </c>
      <c r="D28" s="22">
        <v>6880000</v>
      </c>
      <c r="E28" s="22">
        <v>3378019.62</v>
      </c>
      <c r="F28" s="22">
        <v>0</v>
      </c>
      <c r="G28" s="22">
        <v>0</v>
      </c>
      <c r="H28" s="24">
        <f t="shared" si="4"/>
        <v>6880000</v>
      </c>
      <c r="I28" s="24">
        <f t="shared" si="5"/>
        <v>3378019.62</v>
      </c>
      <c r="J28" s="3"/>
    </row>
    <row r="29" spans="1:10">
      <c r="A29" s="7">
        <v>0</v>
      </c>
      <c r="B29" s="20" t="s">
        <v>31</v>
      </c>
      <c r="C29" s="21" t="s">
        <v>32</v>
      </c>
      <c r="D29" s="22">
        <v>50000</v>
      </c>
      <c r="E29" s="22">
        <v>0</v>
      </c>
      <c r="F29" s="22">
        <v>0</v>
      </c>
      <c r="G29" s="22">
        <v>0</v>
      </c>
      <c r="H29" s="24">
        <f t="shared" si="4"/>
        <v>50000</v>
      </c>
      <c r="I29" s="24">
        <f t="shared" si="5"/>
        <v>0</v>
      </c>
      <c r="J29" s="3"/>
    </row>
    <row r="30" spans="1:10" ht="25.5">
      <c r="A30" s="7">
        <v>0</v>
      </c>
      <c r="B30" s="20" t="s">
        <v>21</v>
      </c>
      <c r="C30" s="21" t="s">
        <v>22</v>
      </c>
      <c r="D30" s="22">
        <v>30390</v>
      </c>
      <c r="E30" s="22">
        <v>13040</v>
      </c>
      <c r="F30" s="22">
        <v>0</v>
      </c>
      <c r="G30" s="22">
        <v>0</v>
      </c>
      <c r="H30" s="24">
        <f t="shared" si="4"/>
        <v>30390</v>
      </c>
      <c r="I30" s="24">
        <f t="shared" si="5"/>
        <v>13040</v>
      </c>
      <c r="J30" s="3"/>
    </row>
    <row r="31" spans="1:10">
      <c r="A31" s="7">
        <v>0</v>
      </c>
      <c r="B31" s="20" t="s">
        <v>33</v>
      </c>
      <c r="C31" s="21" t="s">
        <v>34</v>
      </c>
      <c r="D31" s="22">
        <v>14880</v>
      </c>
      <c r="E31" s="22">
        <v>7403.2</v>
      </c>
      <c r="F31" s="22">
        <v>0</v>
      </c>
      <c r="G31" s="22">
        <v>0</v>
      </c>
      <c r="H31" s="24">
        <f t="shared" si="4"/>
        <v>14880</v>
      </c>
      <c r="I31" s="24">
        <f t="shared" si="5"/>
        <v>7403.2</v>
      </c>
      <c r="J31" s="3"/>
    </row>
    <row r="32" spans="1:10">
      <c r="A32" s="7">
        <v>0</v>
      </c>
      <c r="B32" s="20" t="s">
        <v>23</v>
      </c>
      <c r="C32" s="21" t="s">
        <v>24</v>
      </c>
      <c r="D32" s="22">
        <v>5920</v>
      </c>
      <c r="E32" s="22">
        <v>5920</v>
      </c>
      <c r="F32" s="22">
        <v>0</v>
      </c>
      <c r="G32" s="22">
        <v>0</v>
      </c>
      <c r="H32" s="24">
        <f t="shared" si="4"/>
        <v>5920</v>
      </c>
      <c r="I32" s="24">
        <f t="shared" si="5"/>
        <v>5920</v>
      </c>
      <c r="J32" s="3"/>
    </row>
    <row r="33" spans="1:10" ht="25.5">
      <c r="A33" s="7"/>
      <c r="B33" s="20">
        <v>3110</v>
      </c>
      <c r="C33" s="21" t="s">
        <v>65</v>
      </c>
      <c r="D33" s="22"/>
      <c r="E33" s="22"/>
      <c r="F33" s="22">
        <v>162372</v>
      </c>
      <c r="G33" s="22">
        <v>139000</v>
      </c>
      <c r="H33" s="24">
        <f t="shared" si="4"/>
        <v>162372</v>
      </c>
      <c r="I33" s="24">
        <f t="shared" si="5"/>
        <v>139000</v>
      </c>
      <c r="J33" s="3"/>
    </row>
    <row r="34" spans="1:10">
      <c r="A34" s="7">
        <v>1</v>
      </c>
      <c r="B34" s="20" t="s">
        <v>35</v>
      </c>
      <c r="C34" s="21" t="s">
        <v>36</v>
      </c>
      <c r="D34" s="22">
        <f>D35+D36+D37+D38+D39</f>
        <v>1844225</v>
      </c>
      <c r="E34" s="22">
        <f t="shared" ref="E34:F34" si="6">E35+E36+E37+E38+E39</f>
        <v>1200696.02</v>
      </c>
      <c r="F34" s="22">
        <f t="shared" si="6"/>
        <v>0</v>
      </c>
      <c r="G34" s="22">
        <f t="shared" ref="G34" si="7">G35+G36+G37+G38+G39</f>
        <v>0</v>
      </c>
      <c r="H34" s="23">
        <f t="shared" si="4"/>
        <v>1844225</v>
      </c>
      <c r="I34" s="23">
        <f t="shared" si="5"/>
        <v>1200696.02</v>
      </c>
      <c r="J34" s="3"/>
    </row>
    <row r="35" spans="1:10">
      <c r="A35" s="7">
        <v>0</v>
      </c>
      <c r="B35" s="20" t="s">
        <v>7</v>
      </c>
      <c r="C35" s="21" t="s">
        <v>8</v>
      </c>
      <c r="D35" s="22">
        <v>1085786</v>
      </c>
      <c r="E35" s="22">
        <v>696744.47</v>
      </c>
      <c r="F35" s="22">
        <v>0</v>
      </c>
      <c r="G35" s="22">
        <v>0</v>
      </c>
      <c r="H35" s="24">
        <f t="shared" si="4"/>
        <v>1085786</v>
      </c>
      <c r="I35" s="24">
        <f t="shared" si="5"/>
        <v>696744.47</v>
      </c>
      <c r="J35" s="3"/>
    </row>
    <row r="36" spans="1:10">
      <c r="A36" s="7">
        <v>0</v>
      </c>
      <c r="B36" s="20" t="s">
        <v>9</v>
      </c>
      <c r="C36" s="21" t="s">
        <v>10</v>
      </c>
      <c r="D36" s="22">
        <v>242873</v>
      </c>
      <c r="E36" s="22">
        <v>173809.71</v>
      </c>
      <c r="F36" s="22">
        <v>0</v>
      </c>
      <c r="G36" s="22">
        <v>0</v>
      </c>
      <c r="H36" s="24">
        <f t="shared" si="4"/>
        <v>242873</v>
      </c>
      <c r="I36" s="24">
        <f t="shared" si="5"/>
        <v>173809.71</v>
      </c>
      <c r="J36" s="3"/>
    </row>
    <row r="37" spans="1:10">
      <c r="A37" s="7">
        <v>0</v>
      </c>
      <c r="B37" s="20" t="s">
        <v>11</v>
      </c>
      <c r="C37" s="21" t="s">
        <v>12</v>
      </c>
      <c r="D37" s="22">
        <v>60000</v>
      </c>
      <c r="E37" s="22">
        <v>25960</v>
      </c>
      <c r="F37" s="22">
        <v>0</v>
      </c>
      <c r="G37" s="22">
        <v>0</v>
      </c>
      <c r="H37" s="24">
        <f t="shared" si="4"/>
        <v>60000</v>
      </c>
      <c r="I37" s="24">
        <f t="shared" si="5"/>
        <v>25960</v>
      </c>
      <c r="J37" s="3"/>
    </row>
    <row r="38" spans="1:10">
      <c r="A38" s="7">
        <v>0</v>
      </c>
      <c r="B38" s="20" t="s">
        <v>13</v>
      </c>
      <c r="C38" s="21" t="s">
        <v>14</v>
      </c>
      <c r="D38" s="22">
        <v>60000</v>
      </c>
      <c r="E38" s="22">
        <v>36800</v>
      </c>
      <c r="F38" s="22">
        <v>0</v>
      </c>
      <c r="G38" s="22">
        <v>0</v>
      </c>
      <c r="H38" s="24">
        <f t="shared" si="4"/>
        <v>60000</v>
      </c>
      <c r="I38" s="24">
        <f t="shared" si="5"/>
        <v>36800</v>
      </c>
      <c r="J38" s="3"/>
    </row>
    <row r="39" spans="1:10">
      <c r="A39" s="7">
        <v>0</v>
      </c>
      <c r="B39" s="20" t="s">
        <v>33</v>
      </c>
      <c r="C39" s="21" t="s">
        <v>34</v>
      </c>
      <c r="D39" s="22">
        <v>395566</v>
      </c>
      <c r="E39" s="22">
        <v>267381.83999999997</v>
      </c>
      <c r="F39" s="22">
        <v>0</v>
      </c>
      <c r="G39" s="22">
        <v>0</v>
      </c>
      <c r="H39" s="24">
        <f t="shared" si="4"/>
        <v>395566</v>
      </c>
      <c r="I39" s="24">
        <f t="shared" si="5"/>
        <v>267381.83999999997</v>
      </c>
      <c r="J39" s="3"/>
    </row>
    <row r="40" spans="1:10">
      <c r="A40" s="7">
        <v>1</v>
      </c>
      <c r="B40" s="20" t="s">
        <v>37</v>
      </c>
      <c r="C40" s="21" t="s">
        <v>38</v>
      </c>
      <c r="D40" s="22">
        <f>D41+D42+D43+D44+D45+D46+D47</f>
        <v>3527264</v>
      </c>
      <c r="E40" s="22">
        <f t="shared" ref="E40:G40" si="8">E41+E42+E43+E44+E45+E46+E47</f>
        <v>2439311.71</v>
      </c>
      <c r="F40" s="22">
        <f t="shared" si="8"/>
        <v>30000</v>
      </c>
      <c r="G40" s="22">
        <f t="shared" si="8"/>
        <v>0</v>
      </c>
      <c r="H40" s="23">
        <f t="shared" si="4"/>
        <v>3557264</v>
      </c>
      <c r="I40" s="22">
        <f>E40+G40</f>
        <v>2439311.71</v>
      </c>
      <c r="J40" s="3"/>
    </row>
    <row r="41" spans="1:10">
      <c r="A41" s="7">
        <v>0</v>
      </c>
      <c r="B41" s="20" t="s">
        <v>7</v>
      </c>
      <c r="C41" s="21" t="s">
        <v>8</v>
      </c>
      <c r="D41" s="22">
        <v>1938960</v>
      </c>
      <c r="E41" s="22">
        <v>1393969.9</v>
      </c>
      <c r="F41" s="22">
        <v>0</v>
      </c>
      <c r="G41" s="22">
        <v>0</v>
      </c>
      <c r="H41" s="24">
        <f t="shared" si="4"/>
        <v>1938960</v>
      </c>
      <c r="I41" s="24">
        <f t="shared" si="5"/>
        <v>1393969.9</v>
      </c>
      <c r="J41" s="3"/>
    </row>
    <row r="42" spans="1:10">
      <c r="A42" s="7">
        <v>0</v>
      </c>
      <c r="B42" s="20" t="s">
        <v>9</v>
      </c>
      <c r="C42" s="21" t="s">
        <v>10</v>
      </c>
      <c r="D42" s="22">
        <v>498304</v>
      </c>
      <c r="E42" s="22">
        <v>383417.35</v>
      </c>
      <c r="F42" s="22">
        <v>0</v>
      </c>
      <c r="G42" s="22">
        <v>0</v>
      </c>
      <c r="H42" s="24">
        <f t="shared" si="4"/>
        <v>498304</v>
      </c>
      <c r="I42" s="24">
        <f t="shared" si="5"/>
        <v>383417.35</v>
      </c>
      <c r="J42" s="3"/>
    </row>
    <row r="43" spans="1:10">
      <c r="A43" s="7">
        <v>0</v>
      </c>
      <c r="B43" s="20" t="s">
        <v>11</v>
      </c>
      <c r="C43" s="21" t="s">
        <v>12</v>
      </c>
      <c r="D43" s="22">
        <v>233000</v>
      </c>
      <c r="E43" s="22">
        <v>36784.979999999996</v>
      </c>
      <c r="F43" s="22">
        <v>30000</v>
      </c>
      <c r="G43" s="22">
        <v>0</v>
      </c>
      <c r="H43" s="24">
        <f t="shared" si="4"/>
        <v>263000</v>
      </c>
      <c r="I43" s="24">
        <f t="shared" si="5"/>
        <v>36784.979999999996</v>
      </c>
      <c r="J43" s="3"/>
    </row>
    <row r="44" spans="1:10" ht="12.6" customHeight="1">
      <c r="A44" s="7">
        <v>0</v>
      </c>
      <c r="B44" s="20" t="s">
        <v>13</v>
      </c>
      <c r="C44" s="21" t="s">
        <v>14</v>
      </c>
      <c r="D44" s="22">
        <v>665000</v>
      </c>
      <c r="E44" s="22">
        <v>599928.61</v>
      </c>
      <c r="F44" s="22">
        <v>0</v>
      </c>
      <c r="G44" s="22">
        <v>0</v>
      </c>
      <c r="H44" s="24">
        <f t="shared" si="4"/>
        <v>665000</v>
      </c>
      <c r="I44" s="24">
        <f t="shared" si="5"/>
        <v>599928.61</v>
      </c>
      <c r="J44" s="3"/>
    </row>
    <row r="45" spans="1:10" ht="13.15" hidden="1" customHeight="1">
      <c r="A45" s="7">
        <v>0</v>
      </c>
      <c r="B45" s="20" t="s">
        <v>15</v>
      </c>
      <c r="C45" s="21" t="s">
        <v>16</v>
      </c>
      <c r="D45" s="22"/>
      <c r="E45" s="22">
        <v>0</v>
      </c>
      <c r="F45" s="22">
        <v>0</v>
      </c>
      <c r="G45" s="22">
        <v>0</v>
      </c>
      <c r="H45" s="24">
        <f t="shared" si="4"/>
        <v>0</v>
      </c>
      <c r="I45" s="24">
        <f t="shared" si="5"/>
        <v>0</v>
      </c>
      <c r="J45" s="3"/>
    </row>
    <row r="46" spans="1:10" ht="14.45" customHeight="1">
      <c r="A46" s="7">
        <v>0</v>
      </c>
      <c r="B46" s="20" t="s">
        <v>17</v>
      </c>
      <c r="C46" s="21" t="s">
        <v>18</v>
      </c>
      <c r="D46" s="22">
        <v>190000</v>
      </c>
      <c r="E46" s="22">
        <v>25210.87</v>
      </c>
      <c r="F46" s="22">
        <v>0</v>
      </c>
      <c r="G46" s="22">
        <v>0</v>
      </c>
      <c r="H46" s="24">
        <f t="shared" si="4"/>
        <v>190000</v>
      </c>
      <c r="I46" s="24">
        <f t="shared" si="5"/>
        <v>25210.87</v>
      </c>
      <c r="J46" s="3"/>
    </row>
    <row r="47" spans="1:10" ht="25.5">
      <c r="A47" s="7">
        <v>0</v>
      </c>
      <c r="B47" s="20" t="s">
        <v>21</v>
      </c>
      <c r="C47" s="21" t="s">
        <v>22</v>
      </c>
      <c r="D47" s="22">
        <v>2000</v>
      </c>
      <c r="E47" s="22">
        <v>0</v>
      </c>
      <c r="F47" s="22">
        <v>0</v>
      </c>
      <c r="G47" s="22">
        <v>0</v>
      </c>
      <c r="H47" s="24">
        <f t="shared" si="4"/>
        <v>2000</v>
      </c>
      <c r="I47" s="24">
        <f t="shared" si="5"/>
        <v>0</v>
      </c>
      <c r="J47" s="3"/>
    </row>
    <row r="48" spans="1:10">
      <c r="A48" s="7">
        <v>1</v>
      </c>
      <c r="B48" s="20" t="s">
        <v>39</v>
      </c>
      <c r="C48" s="21" t="s">
        <v>40</v>
      </c>
      <c r="D48" s="22">
        <f>D49</f>
        <v>10000</v>
      </c>
      <c r="E48" s="22">
        <f t="shared" ref="E48:G48" si="9">E49</f>
        <v>820</v>
      </c>
      <c r="F48" s="22">
        <f t="shared" si="9"/>
        <v>0</v>
      </c>
      <c r="G48" s="22">
        <f t="shared" si="9"/>
        <v>0</v>
      </c>
      <c r="H48" s="22">
        <f>D48+F48</f>
        <v>10000</v>
      </c>
      <c r="I48" s="22">
        <f>E48+G48</f>
        <v>820</v>
      </c>
      <c r="J48" s="3"/>
    </row>
    <row r="49" spans="1:10" ht="25.5">
      <c r="A49" s="7">
        <v>0</v>
      </c>
      <c r="B49" s="20" t="s">
        <v>21</v>
      </c>
      <c r="C49" s="21" t="s">
        <v>22</v>
      </c>
      <c r="D49" s="22">
        <v>10000</v>
      </c>
      <c r="E49" s="22">
        <v>820</v>
      </c>
      <c r="F49" s="22">
        <v>0</v>
      </c>
      <c r="G49" s="22">
        <v>0</v>
      </c>
      <c r="H49" s="24">
        <f t="shared" si="4"/>
        <v>10000</v>
      </c>
      <c r="I49" s="24">
        <f t="shared" si="5"/>
        <v>820</v>
      </c>
      <c r="J49" s="3"/>
    </row>
    <row r="50" spans="1:10">
      <c r="A50" s="7">
        <v>1</v>
      </c>
      <c r="B50" s="20" t="s">
        <v>41</v>
      </c>
      <c r="C50" s="21" t="s">
        <v>42</v>
      </c>
      <c r="D50" s="22">
        <f>D51+D52+D54</f>
        <v>1982000</v>
      </c>
      <c r="E50" s="22">
        <f>E51+E52+E54</f>
        <v>1074844.3999999999</v>
      </c>
      <c r="F50" s="22">
        <f>F51+F52+F53+F54</f>
        <v>191369</v>
      </c>
      <c r="G50" s="22">
        <f>G51+G52+G53+G54</f>
        <v>43056.81</v>
      </c>
      <c r="H50" s="22">
        <f>D50+F50</f>
        <v>2173369</v>
      </c>
      <c r="I50" s="22">
        <f>E50+G50</f>
        <v>1117901.21</v>
      </c>
      <c r="J50" s="3"/>
    </row>
    <row r="51" spans="1:10">
      <c r="A51" s="7">
        <v>0</v>
      </c>
      <c r="B51" s="20" t="s">
        <v>11</v>
      </c>
      <c r="C51" s="21" t="s">
        <v>12</v>
      </c>
      <c r="D51" s="22">
        <v>268000</v>
      </c>
      <c r="E51" s="22">
        <v>0</v>
      </c>
      <c r="F51" s="22">
        <v>90000</v>
      </c>
      <c r="G51" s="22">
        <v>9127.81</v>
      </c>
      <c r="H51" s="24">
        <f t="shared" si="4"/>
        <v>358000</v>
      </c>
      <c r="I51" s="24">
        <f t="shared" si="5"/>
        <v>9127.81</v>
      </c>
      <c r="J51" s="3"/>
    </row>
    <row r="52" spans="1:10">
      <c r="A52" s="7">
        <v>0</v>
      </c>
      <c r="B52" s="20" t="s">
        <v>13</v>
      </c>
      <c r="C52" s="21" t="s">
        <v>14</v>
      </c>
      <c r="D52" s="22">
        <v>250000</v>
      </c>
      <c r="E52" s="22">
        <v>0</v>
      </c>
      <c r="F52" s="22">
        <v>80000</v>
      </c>
      <c r="G52" s="22">
        <v>33929</v>
      </c>
      <c r="H52" s="24">
        <f t="shared" si="4"/>
        <v>330000</v>
      </c>
      <c r="I52" s="24">
        <f t="shared" si="5"/>
        <v>33929</v>
      </c>
      <c r="J52" s="3"/>
    </row>
    <row r="53" spans="1:10">
      <c r="A53" s="7"/>
      <c r="B53" s="20">
        <v>2273</v>
      </c>
      <c r="C53" s="21" t="s">
        <v>18</v>
      </c>
      <c r="D53" s="22">
        <v>0</v>
      </c>
      <c r="E53" s="22">
        <v>0</v>
      </c>
      <c r="F53" s="22">
        <v>21369</v>
      </c>
      <c r="G53" s="22">
        <v>0</v>
      </c>
      <c r="H53" s="24">
        <f t="shared" si="4"/>
        <v>21369</v>
      </c>
      <c r="I53" s="24">
        <f t="shared" si="5"/>
        <v>0</v>
      </c>
      <c r="J53" s="3"/>
    </row>
    <row r="54" spans="1:10" ht="25.5">
      <c r="A54" s="7">
        <v>0</v>
      </c>
      <c r="B54" s="20" t="s">
        <v>43</v>
      </c>
      <c r="C54" s="21" t="s">
        <v>44</v>
      </c>
      <c r="D54" s="22">
        <v>1464000</v>
      </c>
      <c r="E54" s="22">
        <v>1074844.3999999999</v>
      </c>
      <c r="F54" s="22">
        <v>0</v>
      </c>
      <c r="G54" s="22">
        <v>0</v>
      </c>
      <c r="H54" s="24">
        <f t="shared" si="4"/>
        <v>1464000</v>
      </c>
      <c r="I54" s="24">
        <f t="shared" si="5"/>
        <v>1074844.3999999999</v>
      </c>
      <c r="J54" s="3"/>
    </row>
    <row r="55" spans="1:10">
      <c r="A55" s="7">
        <v>1</v>
      </c>
      <c r="B55" s="20" t="s">
        <v>45</v>
      </c>
      <c r="C55" s="21" t="s">
        <v>46</v>
      </c>
      <c r="D55" s="22">
        <f>D56+D57+D58</f>
        <v>130000</v>
      </c>
      <c r="E55" s="22">
        <f t="shared" ref="E55:G55" si="10">E56+E57+E58</f>
        <v>10155</v>
      </c>
      <c r="F55" s="22">
        <f t="shared" si="10"/>
        <v>0</v>
      </c>
      <c r="G55" s="22">
        <f t="shared" si="10"/>
        <v>0</v>
      </c>
      <c r="H55" s="22">
        <f>D55+F55</f>
        <v>130000</v>
      </c>
      <c r="I55" s="22">
        <f>E55+G55</f>
        <v>10155</v>
      </c>
      <c r="J55" s="3"/>
    </row>
    <row r="56" spans="1:10" hidden="1">
      <c r="A56" s="7">
        <v>0</v>
      </c>
      <c r="B56" s="20" t="s">
        <v>11</v>
      </c>
      <c r="C56" s="21" t="s">
        <v>12</v>
      </c>
      <c r="D56" s="22">
        <v>0</v>
      </c>
      <c r="E56" s="22">
        <v>0</v>
      </c>
      <c r="F56" s="22">
        <v>0</v>
      </c>
      <c r="G56" s="22">
        <v>0</v>
      </c>
      <c r="H56" s="24">
        <f t="shared" si="4"/>
        <v>0</v>
      </c>
      <c r="I56" s="24">
        <f t="shared" si="5"/>
        <v>0</v>
      </c>
      <c r="J56" s="3"/>
    </row>
    <row r="57" spans="1:10">
      <c r="A57" s="7">
        <v>0</v>
      </c>
      <c r="B57" s="20" t="s">
        <v>13</v>
      </c>
      <c r="C57" s="21" t="s">
        <v>14</v>
      </c>
      <c r="D57" s="22">
        <v>100000</v>
      </c>
      <c r="E57" s="22">
        <v>0</v>
      </c>
      <c r="F57" s="22">
        <v>0</v>
      </c>
      <c r="G57" s="22">
        <v>0</v>
      </c>
      <c r="H57" s="24">
        <f t="shared" si="4"/>
        <v>100000</v>
      </c>
      <c r="I57" s="24">
        <f t="shared" si="5"/>
        <v>0</v>
      </c>
      <c r="J57" s="3"/>
    </row>
    <row r="58" spans="1:10">
      <c r="A58" s="7">
        <v>0</v>
      </c>
      <c r="B58" s="20" t="s">
        <v>23</v>
      </c>
      <c r="C58" s="21" t="s">
        <v>24</v>
      </c>
      <c r="D58" s="22">
        <v>30000</v>
      </c>
      <c r="E58" s="22">
        <v>10155</v>
      </c>
      <c r="F58" s="22">
        <v>0</v>
      </c>
      <c r="G58" s="22">
        <v>0</v>
      </c>
      <c r="H58" s="24">
        <f t="shared" si="4"/>
        <v>30000</v>
      </c>
      <c r="I58" s="24">
        <f t="shared" si="5"/>
        <v>10155</v>
      </c>
      <c r="J58" s="3"/>
    </row>
    <row r="59" spans="1:10">
      <c r="A59" s="7">
        <v>1</v>
      </c>
      <c r="B59" s="20" t="s">
        <v>47</v>
      </c>
      <c r="C59" s="21" t="s">
        <v>48</v>
      </c>
      <c r="D59" s="22">
        <f>D60+D61+D62+D63+D64+D65</f>
        <v>1206100</v>
      </c>
      <c r="E59" s="22">
        <f t="shared" ref="E59:G59" si="11">E60+E61+E62+E63+E64+E65</f>
        <v>102850</v>
      </c>
      <c r="F59" s="22">
        <f t="shared" si="11"/>
        <v>0</v>
      </c>
      <c r="G59" s="22">
        <f t="shared" si="11"/>
        <v>0</v>
      </c>
      <c r="H59" s="22">
        <f>D59+F59</f>
        <v>1206100</v>
      </c>
      <c r="I59" s="22">
        <f>E59+G59</f>
        <v>102850</v>
      </c>
      <c r="J59" s="3"/>
    </row>
    <row r="60" spans="1:10">
      <c r="A60" s="7">
        <v>0</v>
      </c>
      <c r="B60" s="20" t="s">
        <v>7</v>
      </c>
      <c r="C60" s="21" t="s">
        <v>8</v>
      </c>
      <c r="D60" s="22">
        <v>280000</v>
      </c>
      <c r="E60" s="22">
        <v>0</v>
      </c>
      <c r="F60" s="22">
        <v>0</v>
      </c>
      <c r="G60" s="22">
        <v>0</v>
      </c>
      <c r="H60" s="24">
        <f t="shared" si="4"/>
        <v>280000</v>
      </c>
      <c r="I60" s="24">
        <f t="shared" si="5"/>
        <v>0</v>
      </c>
      <c r="J60" s="3"/>
    </row>
    <row r="61" spans="1:10">
      <c r="A61" s="7">
        <v>0</v>
      </c>
      <c r="B61" s="20" t="s">
        <v>9</v>
      </c>
      <c r="C61" s="21" t="s">
        <v>10</v>
      </c>
      <c r="D61" s="22">
        <v>62000</v>
      </c>
      <c r="E61" s="22">
        <v>0</v>
      </c>
      <c r="F61" s="22">
        <v>0</v>
      </c>
      <c r="G61" s="22">
        <v>0</v>
      </c>
      <c r="H61" s="24">
        <f t="shared" si="4"/>
        <v>62000</v>
      </c>
      <c r="I61" s="24">
        <f t="shared" si="5"/>
        <v>0</v>
      </c>
      <c r="J61" s="3"/>
    </row>
    <row r="62" spans="1:10">
      <c r="A62" s="7">
        <v>0</v>
      </c>
      <c r="B62" s="20" t="s">
        <v>11</v>
      </c>
      <c r="C62" s="21" t="s">
        <v>12</v>
      </c>
      <c r="D62" s="22">
        <v>633000</v>
      </c>
      <c r="E62" s="22">
        <v>102850</v>
      </c>
      <c r="F62" s="22">
        <v>0</v>
      </c>
      <c r="G62" s="22">
        <v>0</v>
      </c>
      <c r="H62" s="24">
        <f t="shared" si="4"/>
        <v>633000</v>
      </c>
      <c r="I62" s="24">
        <f t="shared" si="5"/>
        <v>102850</v>
      </c>
      <c r="J62" s="3"/>
    </row>
    <row r="63" spans="1:10">
      <c r="A63" s="7">
        <v>0</v>
      </c>
      <c r="B63" s="20" t="s">
        <v>13</v>
      </c>
      <c r="C63" s="21" t="s">
        <v>14</v>
      </c>
      <c r="D63" s="22">
        <v>10000</v>
      </c>
      <c r="E63" s="22">
        <v>0</v>
      </c>
      <c r="F63" s="22">
        <v>0</v>
      </c>
      <c r="G63" s="22">
        <v>0</v>
      </c>
      <c r="H63" s="24">
        <f t="shared" si="4"/>
        <v>10000</v>
      </c>
      <c r="I63" s="24">
        <f t="shared" si="5"/>
        <v>0</v>
      </c>
      <c r="J63" s="3"/>
    </row>
    <row r="64" spans="1:10">
      <c r="A64" s="7">
        <v>0</v>
      </c>
      <c r="B64" s="20" t="s">
        <v>23</v>
      </c>
      <c r="C64" s="21" t="s">
        <v>24</v>
      </c>
      <c r="D64" s="22">
        <v>10000</v>
      </c>
      <c r="E64" s="22">
        <v>0</v>
      </c>
      <c r="F64" s="22">
        <v>0</v>
      </c>
      <c r="G64" s="22">
        <v>0</v>
      </c>
      <c r="H64" s="24">
        <f t="shared" si="4"/>
        <v>10000</v>
      </c>
      <c r="I64" s="24">
        <f t="shared" si="5"/>
        <v>0</v>
      </c>
      <c r="J64" s="3"/>
    </row>
    <row r="65" spans="1:10">
      <c r="A65" s="7">
        <v>0</v>
      </c>
      <c r="B65" s="20" t="s">
        <v>49</v>
      </c>
      <c r="C65" s="21" t="s">
        <v>50</v>
      </c>
      <c r="D65" s="22">
        <v>211100</v>
      </c>
      <c r="E65" s="22">
        <v>0</v>
      </c>
      <c r="F65" s="22">
        <v>0</v>
      </c>
      <c r="G65" s="22">
        <v>0</v>
      </c>
      <c r="H65" s="24">
        <f t="shared" si="4"/>
        <v>211100</v>
      </c>
      <c r="I65" s="24">
        <f t="shared" si="5"/>
        <v>0</v>
      </c>
      <c r="J65" s="3"/>
    </row>
    <row r="66" spans="1:10">
      <c r="A66" s="7">
        <v>1</v>
      </c>
      <c r="B66" s="20" t="s">
        <v>49</v>
      </c>
      <c r="C66" s="21" t="s">
        <v>51</v>
      </c>
      <c r="D66" s="22">
        <f>D67+D68</f>
        <v>2704440</v>
      </c>
      <c r="E66" s="22">
        <f t="shared" ref="E66:G66" si="12">E67+E68</f>
        <v>2347680.46</v>
      </c>
      <c r="F66" s="22">
        <f t="shared" si="12"/>
        <v>0</v>
      </c>
      <c r="G66" s="22">
        <f t="shared" si="12"/>
        <v>0</v>
      </c>
      <c r="H66" s="22">
        <f>D66+F66</f>
        <v>2704440</v>
      </c>
      <c r="I66" s="22">
        <f>E66+G66</f>
        <v>2347680.46</v>
      </c>
      <c r="J66" s="3"/>
    </row>
    <row r="67" spans="1:10" ht="25.5">
      <c r="A67" s="7">
        <v>0</v>
      </c>
      <c r="B67" s="20" t="s">
        <v>52</v>
      </c>
      <c r="C67" s="21" t="s">
        <v>53</v>
      </c>
      <c r="D67" s="22">
        <v>1506864</v>
      </c>
      <c r="E67" s="22">
        <v>1150104.46</v>
      </c>
      <c r="F67" s="22">
        <v>0</v>
      </c>
      <c r="G67" s="22">
        <v>0</v>
      </c>
      <c r="H67" s="24">
        <f t="shared" si="4"/>
        <v>1506864</v>
      </c>
      <c r="I67" s="24">
        <f t="shared" si="5"/>
        <v>1150104.46</v>
      </c>
      <c r="J67" s="3"/>
    </row>
    <row r="68" spans="1:10" ht="25.5">
      <c r="A68" s="7">
        <v>0</v>
      </c>
      <c r="B68" s="20" t="s">
        <v>54</v>
      </c>
      <c r="C68" s="21" t="s">
        <v>55</v>
      </c>
      <c r="D68" s="22">
        <v>1197576</v>
      </c>
      <c r="E68" s="22">
        <v>1197576</v>
      </c>
      <c r="F68" s="22">
        <v>0</v>
      </c>
      <c r="G68" s="22">
        <v>0</v>
      </c>
      <c r="H68" s="24">
        <f t="shared" si="4"/>
        <v>1197576</v>
      </c>
      <c r="I68" s="24">
        <f t="shared" si="5"/>
        <v>1197576</v>
      </c>
      <c r="J68" s="3"/>
    </row>
    <row r="69" spans="1:10" ht="21.6" customHeight="1">
      <c r="A69" s="7">
        <v>1</v>
      </c>
      <c r="B69" s="20" t="s">
        <v>56</v>
      </c>
      <c r="C69" s="21" t="s">
        <v>57</v>
      </c>
      <c r="D69" s="22">
        <f>D9+D19+D34+D40+D48+D50+D55+D59+D66</f>
        <v>104745976</v>
      </c>
      <c r="E69" s="22">
        <f>E9+E19+E34+E40+E48+E50+E55+E59+E66</f>
        <v>74520016.129999995</v>
      </c>
      <c r="F69" s="22">
        <f t="shared" ref="F69:G69" si="13">F9+F19+F34+F40+F48+F50+F55+F59+F66</f>
        <v>3470512.46</v>
      </c>
      <c r="G69" s="22">
        <f t="shared" si="13"/>
        <v>3159085.75</v>
      </c>
      <c r="H69" s="23">
        <f t="shared" si="4"/>
        <v>108216488.45999999</v>
      </c>
      <c r="I69" s="23">
        <f t="shared" si="5"/>
        <v>77679101.879999995</v>
      </c>
      <c r="J69" s="3"/>
    </row>
    <row r="70" spans="1:10">
      <c r="B70" s="10"/>
      <c r="C70" s="11"/>
      <c r="D70" s="12"/>
      <c r="E70" s="12"/>
      <c r="F70" s="12"/>
      <c r="G70" s="12"/>
      <c r="H70" s="12"/>
      <c r="I70" s="12"/>
    </row>
    <row r="71" spans="1:10">
      <c r="B71" s="26"/>
      <c r="C71" s="27"/>
      <c r="D71" s="28"/>
      <c r="E71" s="28"/>
      <c r="F71" s="28"/>
      <c r="G71" s="28"/>
      <c r="H71" s="28"/>
      <c r="I71" s="28"/>
      <c r="J71" s="9"/>
    </row>
    <row r="72" spans="1:10" ht="15.75">
      <c r="B72" s="10"/>
      <c r="C72" s="29"/>
      <c r="D72" s="30"/>
      <c r="E72" s="30"/>
      <c r="F72" s="30"/>
      <c r="G72" s="30"/>
      <c r="H72" s="12"/>
      <c r="I72" s="12"/>
    </row>
    <row r="73" spans="1:10" ht="15.75">
      <c r="B73" s="10"/>
      <c r="C73" s="29" t="s">
        <v>63</v>
      </c>
      <c r="D73" s="30"/>
      <c r="E73" s="30"/>
      <c r="F73" s="30" t="s">
        <v>64</v>
      </c>
      <c r="G73" s="30"/>
      <c r="H73" s="12"/>
      <c r="I73" s="12"/>
    </row>
    <row r="74" spans="1:10" ht="15.75">
      <c r="B74" s="10"/>
      <c r="C74" s="29"/>
      <c r="D74" s="30"/>
      <c r="E74" s="30"/>
      <c r="F74" s="30"/>
      <c r="G74" s="30"/>
      <c r="H74" s="12"/>
      <c r="I74" s="12"/>
    </row>
    <row r="75" spans="1:10">
      <c r="B75" s="10"/>
      <c r="C75" s="11"/>
      <c r="D75" s="31"/>
      <c r="E75" s="12"/>
      <c r="F75" s="12"/>
      <c r="G75" s="12"/>
      <c r="H75" s="12"/>
      <c r="I75" s="12"/>
    </row>
    <row r="76" spans="1:10">
      <c r="B76" s="10"/>
      <c r="C76" s="11"/>
      <c r="D76" s="12"/>
      <c r="E76" s="12"/>
      <c r="F76" s="12"/>
      <c r="G76" s="12"/>
      <c r="H76" s="12"/>
      <c r="I76" s="12"/>
    </row>
    <row r="77" spans="1:10">
      <c r="B77" s="10"/>
      <c r="C77" s="11"/>
      <c r="D77" s="12"/>
      <c r="E77" s="12"/>
      <c r="F77" s="12"/>
      <c r="G77" s="12"/>
      <c r="H77" s="12"/>
      <c r="I77" s="12"/>
    </row>
    <row r="78" spans="1:10">
      <c r="B78" s="10"/>
      <c r="C78" s="11"/>
      <c r="D78" s="12"/>
      <c r="E78" s="12"/>
      <c r="F78" s="12"/>
      <c r="G78" s="12"/>
      <c r="H78" s="12"/>
      <c r="I78" s="12"/>
    </row>
    <row r="79" spans="1:10" hidden="1"/>
  </sheetData>
  <mergeCells count="7">
    <mergeCell ref="B2:I2"/>
    <mergeCell ref="D6:E6"/>
    <mergeCell ref="C6:C7"/>
    <mergeCell ref="B6:B7"/>
    <mergeCell ref="F6:G6"/>
    <mergeCell ref="H6:I6"/>
    <mergeCell ref="B3:I3"/>
  </mergeCells>
  <conditionalFormatting sqref="B9:B69">
    <cfRule type="expression" dxfId="15" priority="17" stopIfTrue="1">
      <formula>A9=1</formula>
    </cfRule>
  </conditionalFormatting>
  <conditionalFormatting sqref="C9:C69">
    <cfRule type="expression" dxfId="14" priority="18" stopIfTrue="1">
      <formula>A9=1</formula>
    </cfRule>
  </conditionalFormatting>
  <conditionalFormatting sqref="D9:D69 E9:G9 E34:I34 E40:I40 H35:I69 E66:I66 E55:I55 E48:I48 E59:I59 D69:G69 E19:G19 E50:I50">
    <cfRule type="expression" dxfId="13" priority="19" stopIfTrue="1">
      <formula>A9=1</formula>
    </cfRule>
  </conditionalFormatting>
  <conditionalFormatting sqref="E9:E69 F9:G9 F19:G19 F69:G69 D69">
    <cfRule type="expression" dxfId="12" priority="24" stopIfTrue="1">
      <formula>XFD9=1</formula>
    </cfRule>
  </conditionalFormatting>
  <conditionalFormatting sqref="F9:F69 G19 G34:I34 H35:I69 G50">
    <cfRule type="expression" dxfId="11" priority="25" stopIfTrue="1">
      <formula>A9=1</formula>
    </cfRule>
  </conditionalFormatting>
  <conditionalFormatting sqref="G9:G69">
    <cfRule type="expression" dxfId="10" priority="26" stopIfTrue="1">
      <formula>A9=1</formula>
    </cfRule>
  </conditionalFormatting>
  <conditionalFormatting sqref="H9:H69">
    <cfRule type="expression" dxfId="9" priority="27" stopIfTrue="1">
      <formula>A9=1</formula>
    </cfRule>
  </conditionalFormatting>
  <conditionalFormatting sqref="I9:I69">
    <cfRule type="expression" dxfId="8" priority="28" stopIfTrue="1">
      <formula>A9=1</formula>
    </cfRule>
  </conditionalFormatting>
  <conditionalFormatting sqref="B71:B80">
    <cfRule type="expression" dxfId="7" priority="16" stopIfTrue="1">
      <formula>A71=1</formula>
    </cfRule>
  </conditionalFormatting>
  <conditionalFormatting sqref="C71:C80">
    <cfRule type="expression" dxfId="6" priority="15" stopIfTrue="1">
      <formula>A71=1</formula>
    </cfRule>
  </conditionalFormatting>
  <conditionalFormatting sqref="D71:D80">
    <cfRule type="expression" dxfId="5" priority="14" stopIfTrue="1">
      <formula>A71=1</formula>
    </cfRule>
  </conditionalFormatting>
  <conditionalFormatting sqref="E71:E80">
    <cfRule type="expression" dxfId="4" priority="9" stopIfTrue="1">
      <formula>A71=1</formula>
    </cfRule>
  </conditionalFormatting>
  <conditionalFormatting sqref="F71:F80">
    <cfRule type="expression" dxfId="3" priority="8" stopIfTrue="1">
      <formula>A71=1</formula>
    </cfRule>
  </conditionalFormatting>
  <conditionalFormatting sqref="G71:G80">
    <cfRule type="expression" dxfId="2" priority="7" stopIfTrue="1">
      <formula>A71=1</formula>
    </cfRule>
  </conditionalFormatting>
  <conditionalFormatting sqref="H71:H80 I71">
    <cfRule type="expression" dxfId="1" priority="6" stopIfTrue="1">
      <formula>A71=1</formula>
    </cfRule>
  </conditionalFormatting>
  <conditionalFormatting sqref="I71:I80">
    <cfRule type="expression" dxfId="0" priority="5" stopIfTrue="1">
      <formula>A71=1</formula>
    </cfRule>
  </conditionalFormatting>
  <pageMargins left="0.51181102362204722" right="0.11811023622047245" top="0.39370078740157483" bottom="0.39370078740157483" header="0" footer="0"/>
  <pageSetup paperSize="9" scale="68" fitToHeight="50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2023-01-23T07:39:53Z</cp:lastPrinted>
  <dcterms:created xsi:type="dcterms:W3CDTF">2023-01-20T13:10:13Z</dcterms:created>
  <dcterms:modified xsi:type="dcterms:W3CDTF">2023-01-23T07:39:54Z</dcterms:modified>
</cp:coreProperties>
</file>