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4\6_Червень\"/>
    </mc:Choice>
  </mc:AlternateContent>
  <bookViews>
    <workbookView xWindow="0" yWindow="0" windowWidth="21570" windowHeight="9750"/>
  </bookViews>
  <sheets>
    <sheet name="РАЗОМ БЮДЖЕТ" sheetId="2" r:id="rId1"/>
    <sheet name="Загальний фонд " sheetId="5" r:id="rId2"/>
    <sheet name="Спеціальний фонд без власних " sheetId="6" r:id="rId3"/>
    <sheet name="Власні надходження б-х уст-в" sheetId="7" r:id="rId4"/>
  </sheets>
  <definedNames>
    <definedName name="_xlnm.Print_Titles" localSheetId="3">'Власні надходження б-х уст-в'!#REF!</definedName>
    <definedName name="_xlnm.Print_Titles" localSheetId="1">'Загальний фонд '!#REF!</definedName>
    <definedName name="_xlnm.Print_Titles" localSheetId="2">'Спеціальний фонд без власних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E34" i="2"/>
  <c r="F34" i="2"/>
  <c r="C34" i="2"/>
  <c r="D33" i="2"/>
  <c r="E33" i="2"/>
  <c r="F33" i="2"/>
  <c r="C33" i="2"/>
  <c r="D30" i="2"/>
  <c r="E30" i="2"/>
  <c r="F30" i="2"/>
  <c r="C30" i="2"/>
  <c r="D28" i="2"/>
  <c r="E28" i="2"/>
  <c r="F28" i="2"/>
  <c r="C28" i="2"/>
  <c r="D27" i="2"/>
  <c r="E27" i="2"/>
  <c r="F27" i="2"/>
  <c r="C27" i="2"/>
  <c r="D25" i="2" l="1"/>
  <c r="E25" i="2"/>
  <c r="F25" i="2"/>
  <c r="C25" i="2"/>
  <c r="D24" i="2"/>
  <c r="E24" i="2"/>
  <c r="F24" i="2"/>
  <c r="C24" i="2"/>
  <c r="D21" i="2"/>
  <c r="E21" i="2"/>
  <c r="F21" i="2"/>
  <c r="C21" i="2"/>
  <c r="D18" i="2"/>
  <c r="E18" i="2"/>
  <c r="F18" i="2"/>
  <c r="C18" i="2"/>
  <c r="D15" i="2"/>
  <c r="E15" i="2"/>
  <c r="F15" i="2"/>
  <c r="C15" i="2"/>
  <c r="D12" i="2"/>
  <c r="E12" i="2"/>
  <c r="F12" i="2"/>
  <c r="C12" i="2"/>
  <c r="D10" i="2"/>
  <c r="E10" i="2"/>
  <c r="F10" i="2"/>
  <c r="C10" i="2"/>
  <c r="D9" i="2"/>
  <c r="E9" i="2"/>
  <c r="F9" i="2"/>
  <c r="C9" i="2"/>
  <c r="D7" i="2"/>
  <c r="E7" i="2"/>
  <c r="F7" i="2"/>
  <c r="C7" i="2"/>
  <c r="D6" i="2"/>
  <c r="E6" i="2"/>
  <c r="F6" i="2"/>
  <c r="C6" i="2"/>
  <c r="G160" i="7"/>
  <c r="G161" i="7"/>
  <c r="G162" i="7"/>
  <c r="G163" i="7"/>
  <c r="G164" i="7"/>
  <c r="G165" i="7"/>
  <c r="G167" i="7"/>
  <c r="G168" i="7"/>
  <c r="G169" i="7"/>
  <c r="F165" i="7"/>
  <c r="F159" i="7"/>
  <c r="F160" i="7"/>
  <c r="F172" i="7"/>
  <c r="F171" i="7" s="1"/>
  <c r="F173" i="7"/>
  <c r="F168" i="7"/>
  <c r="F167" i="7"/>
  <c r="F166" i="7"/>
  <c r="G101" i="7"/>
  <c r="G102" i="7"/>
  <c r="G103" i="7"/>
  <c r="G104" i="7"/>
  <c r="G105" i="7"/>
  <c r="G106" i="7"/>
  <c r="G107" i="7"/>
  <c r="G108" i="7"/>
  <c r="G109" i="7"/>
  <c r="G100" i="7"/>
  <c r="F100" i="7"/>
  <c r="F112" i="7"/>
  <c r="F111" i="7"/>
  <c r="F110" i="7"/>
  <c r="G127" i="7"/>
  <c r="G128" i="7"/>
  <c r="G129" i="7"/>
  <c r="G130" i="7"/>
  <c r="G131" i="7"/>
  <c r="G132" i="7"/>
  <c r="G133" i="7"/>
  <c r="G134" i="7"/>
  <c r="G135" i="7"/>
  <c r="G126" i="7"/>
  <c r="F126" i="7"/>
  <c r="F138" i="7"/>
  <c r="F137" i="7" s="1"/>
  <c r="F136" i="7" s="1"/>
  <c r="F79" i="7" l="1"/>
  <c r="F78" i="7"/>
  <c r="G80" i="7"/>
  <c r="G81" i="7"/>
  <c r="G82" i="7"/>
  <c r="D75" i="7"/>
  <c r="E75" i="7"/>
  <c r="C75" i="7"/>
  <c r="D77" i="7"/>
  <c r="D76" i="7" s="1"/>
  <c r="E77" i="7"/>
  <c r="E76" i="7" s="1"/>
  <c r="F77" i="7"/>
  <c r="F76" i="7" s="1"/>
  <c r="C77" i="7"/>
  <c r="C76" i="7"/>
  <c r="F95" i="7"/>
  <c r="D98" i="7"/>
  <c r="D97" i="7" s="1"/>
  <c r="D96" i="7" s="1"/>
  <c r="E98" i="7"/>
  <c r="E97" i="7" s="1"/>
  <c r="E96" i="7" s="1"/>
  <c r="F98" i="7"/>
  <c r="F97" i="7" s="1"/>
  <c r="F96" i="7" s="1"/>
  <c r="C98" i="7"/>
  <c r="C97" i="7" s="1"/>
  <c r="C96" i="7" s="1"/>
  <c r="D94" i="7"/>
  <c r="D93" i="7" s="1"/>
  <c r="D92" i="7" s="1"/>
  <c r="E94" i="7"/>
  <c r="F94" i="7"/>
  <c r="F93" i="7" s="1"/>
  <c r="F92" i="7" s="1"/>
  <c r="E93" i="7"/>
  <c r="E92" i="7" s="1"/>
  <c r="C94" i="7"/>
  <c r="C93" i="7" s="1"/>
  <c r="C92" i="7" s="1"/>
  <c r="D89" i="7"/>
  <c r="D88" i="7" s="1"/>
  <c r="D87" i="7" s="1"/>
  <c r="E89" i="7"/>
  <c r="E88" i="7" s="1"/>
  <c r="E87" i="7" s="1"/>
  <c r="F89" i="7"/>
  <c r="F88" i="7" s="1"/>
  <c r="F87" i="7" s="1"/>
  <c r="C89" i="7"/>
  <c r="C88" i="7" s="1"/>
  <c r="C87" i="7" s="1"/>
  <c r="G26" i="7"/>
  <c r="G27" i="7"/>
  <c r="G29" i="7"/>
  <c r="G30" i="7"/>
  <c r="F28" i="7"/>
  <c r="F27" i="7" s="1"/>
  <c r="F26" i="7" s="1"/>
  <c r="F34" i="7"/>
  <c r="F33" i="7"/>
  <c r="F32" i="7"/>
  <c r="F64" i="7"/>
  <c r="F66" i="7"/>
  <c r="F65" i="7"/>
  <c r="F67" i="7"/>
  <c r="D69" i="7"/>
  <c r="D68" i="7" s="1"/>
  <c r="E69" i="7"/>
  <c r="E68" i="7" s="1"/>
  <c r="F69" i="7"/>
  <c r="F68" i="7" s="1"/>
  <c r="C69" i="7"/>
  <c r="C68" i="7" s="1"/>
  <c r="F61" i="7"/>
  <c r="F60" i="7" s="1"/>
  <c r="F59" i="7" s="1"/>
  <c r="F58" i="7" s="1"/>
  <c r="G58" i="7" s="1"/>
  <c r="G61" i="7"/>
  <c r="G62" i="7"/>
  <c r="D56" i="7"/>
  <c r="D55" i="7" s="1"/>
  <c r="E56" i="7"/>
  <c r="E55" i="7" s="1"/>
  <c r="F56" i="7"/>
  <c r="F55" i="7"/>
  <c r="D53" i="7"/>
  <c r="E53" i="7"/>
  <c r="E52" i="7" s="1"/>
  <c r="F53" i="7"/>
  <c r="F52" i="7" s="1"/>
  <c r="C56" i="7"/>
  <c r="C55" i="7" s="1"/>
  <c r="C53" i="7"/>
  <c r="C52" i="7" s="1"/>
  <c r="F46" i="7"/>
  <c r="G46" i="7" s="1"/>
  <c r="F50" i="7"/>
  <c r="F49" i="7" s="1"/>
  <c r="F48" i="7" s="1"/>
  <c r="F38" i="7"/>
  <c r="F37" i="7" s="1"/>
  <c r="G39" i="7"/>
  <c r="D41" i="7"/>
  <c r="D40" i="7" s="1"/>
  <c r="E41" i="7"/>
  <c r="E40" i="7" s="1"/>
  <c r="F41" i="7"/>
  <c r="F40" i="7" s="1"/>
  <c r="C41" i="7"/>
  <c r="C40" i="7" s="1"/>
  <c r="F10" i="7"/>
  <c r="F11" i="7"/>
  <c r="D14" i="7"/>
  <c r="D13" i="7" s="1"/>
  <c r="E14" i="7"/>
  <c r="E13" i="7" s="1"/>
  <c r="F14" i="7"/>
  <c r="F13" i="7"/>
  <c r="C14" i="7"/>
  <c r="C13" i="7" s="1"/>
  <c r="F19" i="7"/>
  <c r="F18" i="7" s="1"/>
  <c r="F17" i="7" s="1"/>
  <c r="F20" i="7"/>
  <c r="D23" i="7"/>
  <c r="D22" i="7" s="1"/>
  <c r="E23" i="7"/>
  <c r="E22" i="7" s="1"/>
  <c r="F23" i="7"/>
  <c r="F22" i="7"/>
  <c r="C23" i="7"/>
  <c r="C22" i="7" s="1"/>
  <c r="F75" i="7" l="1"/>
  <c r="F25" i="7"/>
  <c r="F36" i="7"/>
  <c r="F35" i="7" s="1"/>
  <c r="G35" i="7" s="1"/>
  <c r="G37" i="7"/>
  <c r="F16" i="7"/>
  <c r="F7" i="7"/>
  <c r="F45" i="7"/>
  <c r="G45" i="7" s="1"/>
  <c r="F9" i="7"/>
  <c r="F8" i="7" s="1"/>
  <c r="F51" i="7"/>
  <c r="G60" i="7"/>
  <c r="G59" i="7"/>
  <c r="E51" i="7"/>
  <c r="D52" i="7"/>
  <c r="C51" i="7"/>
  <c r="F44" i="7"/>
  <c r="G1026" i="5"/>
  <c r="G1025" i="5"/>
  <c r="G1024" i="5"/>
  <c r="G1023" i="5"/>
  <c r="G1022" i="5"/>
  <c r="G1021" i="5"/>
  <c r="G1020" i="5"/>
  <c r="G1019" i="5"/>
  <c r="G1018" i="5"/>
  <c r="G1017" i="5"/>
  <c r="G1016" i="5"/>
  <c r="G1015" i="5"/>
  <c r="G1014" i="5"/>
  <c r="G1013" i="5"/>
  <c r="G1012" i="5"/>
  <c r="G1011" i="5"/>
  <c r="G1010" i="5"/>
  <c r="G1009" i="5"/>
  <c r="G1008" i="5"/>
  <c r="G1007" i="5"/>
  <c r="G1006" i="5"/>
  <c r="G1005" i="5"/>
  <c r="G1004" i="5"/>
  <c r="G1003" i="5"/>
  <c r="G1002" i="5"/>
  <c r="G1001" i="5"/>
  <c r="G1000" i="5"/>
  <c r="G999" i="5"/>
  <c r="G998" i="5"/>
  <c r="G997" i="5"/>
  <c r="G996" i="5"/>
  <c r="G995" i="5"/>
  <c r="G994" i="5"/>
  <c r="G993" i="5"/>
  <c r="G992" i="5"/>
  <c r="G991" i="5"/>
  <c r="G990" i="5"/>
  <c r="G989" i="5"/>
  <c r="G988" i="5"/>
  <c r="G987" i="5"/>
  <c r="G986" i="5"/>
  <c r="G985" i="5"/>
  <c r="G984" i="5"/>
  <c r="G983" i="5"/>
  <c r="G982" i="5"/>
  <c r="G981" i="5"/>
  <c r="G980" i="5"/>
  <c r="G979" i="5"/>
  <c r="G978" i="5"/>
  <c r="G977" i="5"/>
  <c r="G976" i="5"/>
  <c r="G975" i="5"/>
  <c r="G974" i="5"/>
  <c r="G973" i="5"/>
  <c r="G972" i="5"/>
  <c r="G971" i="5"/>
  <c r="G970" i="5"/>
  <c r="G969" i="5"/>
  <c r="G968" i="5"/>
  <c r="G967" i="5"/>
  <c r="G966" i="5"/>
  <c r="G965" i="5"/>
  <c r="G964" i="5"/>
  <c r="G963" i="5"/>
  <c r="G962" i="5"/>
  <c r="G961" i="5"/>
  <c r="G960" i="5"/>
  <c r="G959" i="5"/>
  <c r="G958" i="5"/>
  <c r="G957" i="5"/>
  <c r="G956" i="5"/>
  <c r="G955" i="5"/>
  <c r="G954" i="5"/>
  <c r="G953" i="5"/>
  <c r="G952" i="5"/>
  <c r="G951" i="5"/>
  <c r="G950" i="5"/>
  <c r="G949" i="5"/>
  <c r="G948" i="5"/>
  <c r="G947" i="5"/>
  <c r="G946" i="5"/>
  <c r="G945" i="5"/>
  <c r="G944" i="5"/>
  <c r="G943" i="5"/>
  <c r="G942" i="5"/>
  <c r="G941" i="5"/>
  <c r="G940" i="5"/>
  <c r="G939" i="5"/>
  <c r="G938" i="5"/>
  <c r="G937" i="5"/>
  <c r="G936" i="5"/>
  <c r="G935" i="5"/>
  <c r="G934" i="5"/>
  <c r="G933" i="5"/>
  <c r="G932" i="5"/>
  <c r="G931" i="5"/>
  <c r="G930" i="5"/>
  <c r="G929" i="5"/>
  <c r="G928" i="5"/>
  <c r="G927" i="5"/>
  <c r="G926" i="5"/>
  <c r="G925" i="5"/>
  <c r="G924" i="5"/>
  <c r="G923" i="5"/>
  <c r="G922" i="5"/>
  <c r="G921" i="5"/>
  <c r="G920" i="5"/>
  <c r="G919" i="5"/>
  <c r="G918" i="5"/>
  <c r="G917" i="5"/>
  <c r="G916" i="5"/>
  <c r="G915" i="5"/>
  <c r="G914" i="5"/>
  <c r="G913" i="5"/>
  <c r="G912" i="5"/>
  <c r="G911" i="5"/>
  <c r="G910" i="5"/>
  <c r="G909" i="5"/>
  <c r="G908" i="5"/>
  <c r="G907" i="5"/>
  <c r="G906" i="5"/>
  <c r="G905" i="5"/>
  <c r="G904" i="5"/>
  <c r="G903" i="5"/>
  <c r="G902" i="5"/>
  <c r="G901" i="5"/>
  <c r="G900" i="5"/>
  <c r="G899" i="5"/>
  <c r="G898" i="5"/>
  <c r="G897" i="5"/>
  <c r="G896" i="5"/>
  <c r="G895" i="5"/>
  <c r="G894" i="5"/>
  <c r="G893" i="5"/>
  <c r="G892" i="5"/>
  <c r="G891" i="5"/>
  <c r="G890" i="5"/>
  <c r="G889" i="5"/>
  <c r="G888" i="5"/>
  <c r="G887" i="5"/>
  <c r="G886" i="5"/>
  <c r="G885" i="5"/>
  <c r="G884" i="5"/>
  <c r="G883" i="5"/>
  <c r="G882" i="5"/>
  <c r="G881" i="5"/>
  <c r="G880" i="5"/>
  <c r="G879" i="5"/>
  <c r="G878" i="5"/>
  <c r="G877" i="5"/>
  <c r="G876" i="5"/>
  <c r="G875" i="5"/>
  <c r="G874" i="5"/>
  <c r="G873" i="5"/>
  <c r="G872" i="5"/>
  <c r="G871" i="5"/>
  <c r="G870" i="5"/>
  <c r="G869" i="5"/>
  <c r="G868" i="5"/>
  <c r="G867" i="5"/>
  <c r="G866" i="5"/>
  <c r="G865" i="5"/>
  <c r="G864" i="5"/>
  <c r="G863" i="5"/>
  <c r="G862" i="5"/>
  <c r="G861" i="5"/>
  <c r="G860" i="5"/>
  <c r="G859" i="5"/>
  <c r="G858" i="5"/>
  <c r="G857" i="5"/>
  <c r="G856" i="5"/>
  <c r="G855" i="5"/>
  <c r="G854" i="5"/>
  <c r="G853" i="5"/>
  <c r="G852" i="5"/>
  <c r="G851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8" i="5"/>
  <c r="G827" i="5"/>
  <c r="G826" i="5"/>
  <c r="G825" i="5"/>
  <c r="G824" i="5"/>
  <c r="G823" i="5"/>
  <c r="G822" i="5"/>
  <c r="G821" i="5"/>
  <c r="G820" i="5"/>
  <c r="G819" i="5"/>
  <c r="G818" i="5"/>
  <c r="G817" i="5"/>
  <c r="G816" i="5"/>
  <c r="G815" i="5"/>
  <c r="G814" i="5"/>
  <c r="G813" i="5"/>
  <c r="G812" i="5"/>
  <c r="G811" i="5"/>
  <c r="G810" i="5"/>
  <c r="G809" i="5"/>
  <c r="G808" i="5"/>
  <c r="G807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9" i="5"/>
  <c r="G778" i="5"/>
  <c r="G777" i="5"/>
  <c r="G776" i="5"/>
  <c r="G775" i="5"/>
  <c r="G774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9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40" i="5"/>
  <c r="G739" i="5"/>
  <c r="G738" i="5"/>
  <c r="G737" i="5"/>
  <c r="G736" i="5"/>
  <c r="G735" i="5"/>
  <c r="G734" i="5"/>
  <c r="G733" i="5"/>
  <c r="G732" i="5"/>
  <c r="G731" i="5"/>
  <c r="G730" i="5"/>
  <c r="G729" i="5"/>
  <c r="G728" i="5"/>
  <c r="G727" i="5"/>
  <c r="G726" i="5"/>
  <c r="G725" i="5"/>
  <c r="G724" i="5"/>
  <c r="G723" i="5"/>
  <c r="G722" i="5"/>
  <c r="G721" i="5"/>
  <c r="G720" i="5"/>
  <c r="G719" i="5"/>
  <c r="G718" i="5"/>
  <c r="G717" i="5"/>
  <c r="G716" i="5"/>
  <c r="G715" i="5"/>
  <c r="G714" i="5"/>
  <c r="G713" i="5"/>
  <c r="G712" i="5"/>
  <c r="G711" i="5"/>
  <c r="G710" i="5"/>
  <c r="G709" i="5"/>
  <c r="G708" i="5"/>
  <c r="G707" i="5"/>
  <c r="G706" i="5"/>
  <c r="G705" i="5"/>
  <c r="G704" i="5"/>
  <c r="G703" i="5"/>
  <c r="G702" i="5"/>
  <c r="G701" i="5"/>
  <c r="G700" i="5"/>
  <c r="G699" i="5"/>
  <c r="G698" i="5"/>
  <c r="G697" i="5"/>
  <c r="G696" i="5"/>
  <c r="G695" i="5"/>
  <c r="G694" i="5"/>
  <c r="G693" i="5"/>
  <c r="G692" i="5"/>
  <c r="G691" i="5"/>
  <c r="G690" i="5"/>
  <c r="G689" i="5"/>
  <c r="G688" i="5"/>
  <c r="G687" i="5"/>
  <c r="G686" i="5"/>
  <c r="G685" i="5"/>
  <c r="G684" i="5"/>
  <c r="G683" i="5"/>
  <c r="G682" i="5"/>
  <c r="G681" i="5"/>
  <c r="G680" i="5"/>
  <c r="G679" i="5"/>
  <c r="G678" i="5"/>
  <c r="G677" i="5"/>
  <c r="G676" i="5"/>
  <c r="G675" i="5"/>
  <c r="G674" i="5"/>
  <c r="G673" i="5"/>
  <c r="G672" i="5"/>
  <c r="G671" i="5"/>
  <c r="G670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5" i="5"/>
  <c r="G654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1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6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G540" i="5"/>
  <c r="G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36" i="7" l="1"/>
  <c r="G44" i="7"/>
  <c r="F43" i="7"/>
  <c r="D51" i="7"/>
  <c r="G25" i="2"/>
  <c r="D37" i="2" l="1"/>
  <c r="E37" i="2"/>
  <c r="F37" i="2"/>
  <c r="C37" i="2"/>
  <c r="D36" i="2"/>
  <c r="E36" i="2"/>
  <c r="F36" i="2"/>
  <c r="C36" i="2"/>
  <c r="G15" i="2"/>
  <c r="C14" i="2"/>
  <c r="F14" i="2"/>
  <c r="E14" i="2"/>
  <c r="D14" i="2"/>
  <c r="G14" i="2" l="1"/>
  <c r="C35" i="2"/>
  <c r="G6" i="2" l="1"/>
  <c r="F32" i="2"/>
  <c r="G33" i="2"/>
  <c r="C32" i="2"/>
  <c r="E32" i="2"/>
  <c r="D32" i="2"/>
  <c r="F29" i="2"/>
  <c r="E29" i="2"/>
  <c r="D29" i="2"/>
  <c r="C29" i="2"/>
  <c r="D26" i="2"/>
  <c r="G27" i="2"/>
  <c r="E26" i="2"/>
  <c r="F26" i="2"/>
  <c r="C26" i="2"/>
  <c r="C23" i="2"/>
  <c r="G24" i="2"/>
  <c r="D23" i="2"/>
  <c r="F23" i="2"/>
  <c r="E23" i="2"/>
  <c r="E20" i="2"/>
  <c r="F20" i="2"/>
  <c r="D20" i="2"/>
  <c r="C20" i="2"/>
  <c r="C17" i="2"/>
  <c r="G18" i="2"/>
  <c r="D17" i="2"/>
  <c r="F17" i="2"/>
  <c r="E17" i="2"/>
  <c r="E11" i="2"/>
  <c r="F11" i="2"/>
  <c r="D11" i="2"/>
  <c r="C11" i="2"/>
  <c r="D8" i="2"/>
  <c r="G9" i="2"/>
  <c r="E8" i="2"/>
  <c r="F8" i="2"/>
  <c r="C8" i="2"/>
  <c r="G7" i="2"/>
  <c r="D5" i="2"/>
  <c r="F5" i="2"/>
  <c r="E5" i="2"/>
  <c r="G20" i="2" l="1"/>
  <c r="G23" i="2"/>
  <c r="G5" i="2"/>
  <c r="G29" i="2"/>
  <c r="G11" i="2"/>
  <c r="G32" i="2"/>
  <c r="G8" i="2"/>
  <c r="E35" i="2"/>
  <c r="G26" i="2"/>
  <c r="G17" i="2"/>
  <c r="G37" i="2"/>
  <c r="D35" i="2"/>
  <c r="G12" i="2"/>
  <c r="G34" i="2"/>
  <c r="G30" i="2"/>
  <c r="C5" i="2"/>
  <c r="G21" i="2"/>
  <c r="F35" i="2" l="1"/>
  <c r="G35" i="2" s="1"/>
  <c r="G36" i="2"/>
</calcChain>
</file>

<file path=xl/sharedStrings.xml><?xml version="1.0" encoding="utf-8"?>
<sst xmlns="http://schemas.openxmlformats.org/spreadsheetml/2006/main" count="2953" uniqueCount="272">
  <si>
    <t>Загальний фонд</t>
  </si>
  <si>
    <t>Показник</t>
  </si>
  <si>
    <t>02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</si>
  <si>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</si>
  <si>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</si>
  <si>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</si>
  <si>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</si>
  <si>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</si>
  <si>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</si>
  <si>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</si>
  <si>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</si>
  <si>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</si>
  <si>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</si>
  <si>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</si>
  <si>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</si>
  <si>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</si>
  <si>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</si>
  <si>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</si>
  <si>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</si>
  <si>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</si>
  <si>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</si>
  <si>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</si>
  <si>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</si>
  <si>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</si>
  <si>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</si>
  <si>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</si>
  <si>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</si>
  <si>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</si>
  <si>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</si>
  <si>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</si>
  <si>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</si>
  <si>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</si>
  <si>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</si>
  <si>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Поточні трансферти</t>
  </si>
  <si>
    <t>Субсидії та поточні трансферти підприємствам (установам, організаціям)</t>
  </si>
  <si>
    <t>Соціальне забезпечення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</si>
  <si>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</si>
  <si>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</si>
  <si>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</si>
  <si>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</si>
  <si>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</si>
  <si>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</si>
  <si>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</si>
  <si>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</si>
  <si>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</si>
  <si>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</si>
  <si>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</si>
  <si>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</si>
  <si>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здоров`я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</si>
  <si>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</si>
  <si>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</si>
  <si>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Організація благоустрою населених пунктів</t>
  </si>
  <si>
    <t>Членські внески до асоціацій органів місцевого самоврядування</t>
  </si>
  <si>
    <t>Заходи із запобігання та ліквідації надзвичайних ситуацій та наслідків стихійного лиха</t>
  </si>
  <si>
    <t>Муніципальні формування з охорони громадського порядку</t>
  </si>
  <si>
    <t>Інші заходи громадського порядку та безпеки</t>
  </si>
  <si>
    <t>8240</t>
  </si>
  <si>
    <t>Заходи та роботи з територіальної оборони</t>
  </si>
  <si>
    <t>06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</si>
  <si>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</si>
  <si>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</si>
  <si>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</si>
  <si>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</si>
  <si>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</si>
  <si>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</si>
  <si>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</si>
  <si>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</si>
  <si>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</si>
  <si>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</si>
  <si>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</si>
  <si>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Підвищення кваліфікації, перепідготовка кадрів закладами післядипломної освіти</t>
  </si>
  <si>
    <t>1141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</si>
  <si>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</si>
  <si>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</si>
  <si>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</si>
  <si>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</si>
  <si>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</si>
  <si>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Утримання та навчально-тренувальна робота комунальних дитячо-юнацьких спортивних шкіл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</si>
  <si>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</si>
  <si>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</si>
  <si>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</si>
  <si>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</si>
  <si>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</si>
  <si>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</si>
  <si>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</si>
  <si>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</si>
  <si>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</si>
  <si>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</si>
  <si>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</si>
  <si>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</si>
  <si>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</si>
  <si>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</si>
  <si>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</t>
  </si>
  <si>
    <t>1080</t>
  </si>
  <si>
    <t>Надання спеціалізованої освіти мистецькими школами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</si>
  <si>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</si>
  <si>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</si>
  <si>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</si>
  <si>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</si>
  <si>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</si>
  <si>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</si>
  <si>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</si>
  <si>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</si>
  <si>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11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</si>
  <si>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</si>
  <si>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</si>
  <si>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</si>
  <si>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</si>
  <si>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</t>
  </si>
  <si>
    <t>3210</t>
  </si>
  <si>
    <t>Організація та проведення громадських робіт</t>
  </si>
  <si>
    <t>Забезпечення надійної та безперебійної експлуатації ліфтів</t>
  </si>
  <si>
    <t>Інша діяльність, пов`язана з експлуатацією об`єктів житлово-комунального господарства</t>
  </si>
  <si>
    <t>Утримання та розвиток автомобільних доріг та дорожньої інфраструктури за рахунок коштів місцевого бюджету</t>
  </si>
  <si>
    <t>Інші заходи, пов`язані з економічною діяльністю</t>
  </si>
  <si>
    <t>15</t>
  </si>
  <si>
    <t>31</t>
  </si>
  <si>
    <t>Здійснення заходів із землеустрою</t>
  </si>
  <si>
    <t>37</t>
  </si>
  <si>
    <t>Поточні трансферти органам державного управління інших рівнів</t>
  </si>
  <si>
    <t>Нерозподілені видатки</t>
  </si>
  <si>
    <t>Резервний фонд місцевого бюджету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</si>
  <si>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</si>
  <si>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</si>
  <si>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</si>
  <si>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</si>
  <si>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% виконання (гр6/гр4*100)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</si>
  <si>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</si>
  <si>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</si>
  <si>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</si>
  <si>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Відділ молоді та спорту Чорноморської міської ради Одеського району Одеської області</t>
  </si>
  <si>
    <t>Відділ комунального господарства та благоустрою Чорноморської міської ради Одеського району Одеської області</t>
  </si>
  <si>
    <t>Управління  капітального будівництва Чорноморської міської ради Одеського району Одеської області</t>
  </si>
  <si>
    <t>Управління комунальної власності та земельних відносин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</si>
  <si>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</si>
  <si>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загальний фонд</t>
  </si>
  <si>
    <t>спеціальний фонд</t>
  </si>
  <si>
    <t>РАЗОМ ПО БЮДЖЕТУ (БЕЗ ВЛАСНИХ НАДХОДЖЕНЬ БЮДЖЕТНИХ УСТАНОВ)</t>
  </si>
  <si>
    <t>Заходи та роботи з мобілізаційної підготовки місцевого значення</t>
  </si>
  <si>
    <t>Управління освіти Чорноморської міської ради Одеського району Одеської області</t>
  </si>
  <si>
    <t>Розроблення схем планування та забудови територій (містобудівної документації)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</si>
  <si>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</si>
  <si>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</si>
  <si>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</si>
  <si>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</si>
  <si>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</si>
  <si>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</si>
  <si>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</si>
  <si>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</si>
  <si>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</si>
  <si>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</si>
  <si>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</si>
  <si>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</si>
  <si>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Капітальні трансферти підприємствам (установам, організаціям)</t>
  </si>
  <si>
    <t>8340</t>
  </si>
  <si>
    <t>Природоохоронні заходи за рахунок цільових фондів</t>
  </si>
  <si>
    <t>6011</t>
  </si>
  <si>
    <t>Експлуатація та технічне обслуговування житлового фонду</t>
  </si>
  <si>
    <t>3220</t>
  </si>
  <si>
    <t>Капітальні трансферти органам державного управління інших рівнів</t>
  </si>
  <si>
    <t>Довідково</t>
  </si>
  <si>
    <t>Спеціальний фонд ( власні надходження бюджетних установ)</t>
  </si>
  <si>
    <t>09</t>
  </si>
  <si>
    <t>Служба у справах дітей Чорноморської міської ради Одеського району Одеської області</t>
  </si>
  <si>
    <t>Затверджено розписом на 2024 рік з урахуванням змін, грн</t>
  </si>
  <si>
    <t>Код відомчої класифікації</t>
  </si>
  <si>
    <t xml:space="preserve">Спеціальний фонд (без урахування власних надходжень бюджетних установ) </t>
  </si>
  <si>
    <t>2270</t>
  </si>
  <si>
    <t>2271</t>
  </si>
  <si>
    <t>2272</t>
  </si>
  <si>
    <t>2273</t>
  </si>
  <si>
    <t>2274</t>
  </si>
  <si>
    <t>2275</t>
  </si>
  <si>
    <t>2281</t>
  </si>
  <si>
    <t>Дослідження і розробки, окремі заходи розвитку по реалізації державних (регіональних) програм</t>
  </si>
  <si>
    <t>2600</t>
  </si>
  <si>
    <t>2610</t>
  </si>
  <si>
    <t>2700</t>
  </si>
  <si>
    <t>2730</t>
  </si>
  <si>
    <t>2010</t>
  </si>
  <si>
    <t>2152</t>
  </si>
  <si>
    <t>3242</t>
  </si>
  <si>
    <t>6030</t>
  </si>
  <si>
    <t>7350</t>
  </si>
  <si>
    <t>7680</t>
  </si>
  <si>
    <t>8210</t>
  </si>
  <si>
    <t>8220</t>
  </si>
  <si>
    <t>8230</t>
  </si>
  <si>
    <t>1022</t>
  </si>
  <si>
    <t>1031</t>
  </si>
  <si>
    <t>1032</t>
  </si>
  <si>
    <t>1120</t>
  </si>
  <si>
    <t>1151</t>
  </si>
  <si>
    <t>1152</t>
  </si>
  <si>
    <t>1160</t>
  </si>
  <si>
    <t>3140</t>
  </si>
  <si>
    <t>5031</t>
  </si>
  <si>
    <t>3031</t>
  </si>
  <si>
    <t>3032</t>
  </si>
  <si>
    <t>3050</t>
  </si>
  <si>
    <t>3090</t>
  </si>
  <si>
    <t>3121</t>
  </si>
  <si>
    <t>3123</t>
  </si>
  <si>
    <t>3160</t>
  </si>
  <si>
    <t>3171</t>
  </si>
  <si>
    <t>3180</t>
  </si>
  <si>
    <t>3192</t>
  </si>
  <si>
    <t>3230</t>
  </si>
  <si>
    <t>3112</t>
  </si>
  <si>
    <t>4081</t>
  </si>
  <si>
    <t>4082</t>
  </si>
  <si>
    <t>3133</t>
  </si>
  <si>
    <t>5011</t>
  </si>
  <si>
    <t>5012</t>
  </si>
  <si>
    <t>5061</t>
  </si>
  <si>
    <t>6015</t>
  </si>
  <si>
    <t>6017</t>
  </si>
  <si>
    <t>7461</t>
  </si>
  <si>
    <t>7693</t>
  </si>
  <si>
    <t>8110</t>
  </si>
  <si>
    <t>7130</t>
  </si>
  <si>
    <t>2620</t>
  </si>
  <si>
    <t>9000</t>
  </si>
  <si>
    <t>8710</t>
  </si>
  <si>
    <t>9770</t>
  </si>
  <si>
    <t>7640</t>
  </si>
  <si>
    <t>Заходи з енергозбереження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</si>
  <si>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</si>
  <si>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</si>
  <si>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</si>
  <si>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</si>
  <si>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</si>
  <si>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</si>
  <si>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</si>
  <si>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</si>
  <si>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3131</t>
  </si>
  <si>
    <t>Капітальний ремонт житлового фонду (приміщень)</t>
  </si>
  <si>
    <t>Реконструкція та реставрація</t>
  </si>
  <si>
    <t>3142</t>
  </si>
  <si>
    <t>Реконструкція та реставрація інших об`єктів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</si>
  <si>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</si>
  <si>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</si>
  <si>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</si>
  <si>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</si>
  <si>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</si>
  <si>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</si>
  <si>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</si>
  <si>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</si>
  <si>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</si>
  <si>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</si>
  <si>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7368</t>
  </si>
  <si>
    <t>Виконання інвестиційних проектів за рахунок субвенцій з інших бюджетів</t>
  </si>
  <si>
    <t>8775</t>
  </si>
  <si>
    <t>Інші заходи за рахунок коштів резервного фонду місцевого бюджету</t>
  </si>
  <si>
    <t>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</si>
  <si>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</si>
  <si>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</si>
  <si>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</si>
  <si>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5049</t>
  </si>
  <si>
    <t>Виконання окремих заходів з реалізації соціального проекту `Активні парки - локації здорової України`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</si>
  <si>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</si>
  <si>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</si>
  <si>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</si>
  <si>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</si>
  <si>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більше 100%</t>
  </si>
  <si>
    <r>
      <t xml:space="preserve">Оперативна інформація по виконанню бюджету Чорноморської міської територіальної громади за видатками станом на 01.07.2024р. 
</t>
    </r>
    <r>
      <rPr>
        <sz val="14"/>
        <color theme="1"/>
        <rFont val="Times New Roman"/>
        <family val="1"/>
        <charset val="204"/>
      </rPr>
      <t>(зведені показники без урахування видатків за рахунок власних надходжень бюджетних установ)</t>
    </r>
  </si>
  <si>
    <t>Затверджено розписом за  січень-червень 2024 року, грн</t>
  </si>
  <si>
    <t>Всього профінансовано за січень-червень 2024 року, грн</t>
  </si>
  <si>
    <t>Касові видатки за січень-червень 2024 року, грн</t>
  </si>
  <si>
    <t>Оперативна інформація про виконання бюджету Чорноморської міської територіальної громади за видатками 
станом на 01.07.2024р.</t>
  </si>
  <si>
    <t>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</si>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</sst>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>
    <font>
      <sz val="10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/>
    <xf numFmtId="4" fontId="6" fillId="2" borderId="1" xfId="0" applyNumberFormat="1" applyFont="1" applyFill="1" applyBorder="1"/>
    <xf numFmtId="164" fontId="6" fillId="2" borderId="1" xfId="0" applyNumberFormat="1" applyFont="1" applyFill="1" applyBorder="1"/>
    <xf numFmtId="0" fontId="4" fillId="3" borderId="1" xfId="0" quotePrefix="1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9" fillId="3" borderId="1" xfId="0" applyNumberFormat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" fontId="10" fillId="0" borderId="0" xfId="0" applyNumberFormat="1" applyFont="1"/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0" fontId="0" fillId="0" borderId="0" xfId="0"/>
    <xf numFmtId="0" fontId="4" fillId="2" borderId="1" xfId="0" quotePrefix="1" applyFont="1" applyFill="1" applyBorder="1"/>
    <xf numFmtId="0" fontId="4" fillId="0" borderId="1" xfId="0" quotePrefix="1" applyFont="1" applyBorder="1"/>
    <xf numFmtId="0" fontId="4" fillId="0" borderId="0" xfId="0" applyFont="1" applyAlignment="1">
      <alignment wrapText="1"/>
    </xf>
    <xf numFmtId="4" fontId="4" fillId="2" borderId="1" xfId="0" applyNumberFormat="1" applyFont="1" applyFill="1" applyBorder="1"/>
    <xf numFmtId="4" fontId="4" fillId="0" borderId="1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4" fillId="0" borderId="0" xfId="0" applyNumberFormat="1" applyFont="1"/>
    <xf numFmtId="4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wrapText="1"/>
    </xf>
    <xf numFmtId="0" fontId="4" fillId="3" borderId="0" xfId="0" applyFont="1" applyFill="1"/>
    <xf numFmtId="0" fontId="4" fillId="2" borderId="1" xfId="3" quotePrefix="1" applyFont="1" applyFill="1" applyBorder="1"/>
    <xf numFmtId="0" fontId="4" fillId="0" borderId="1" xfId="3" quotePrefix="1" applyFont="1" applyBorder="1"/>
    <xf numFmtId="2" fontId="4" fillId="0" borderId="1" xfId="3" applyNumberFormat="1" applyFont="1" applyBorder="1"/>
    <xf numFmtId="0" fontId="4" fillId="0" borderId="1" xfId="3" applyFont="1" applyBorder="1" applyAlignment="1">
      <alignment wrapText="1"/>
    </xf>
    <xf numFmtId="0" fontId="4" fillId="2" borderId="1" xfId="3" applyFont="1" applyFill="1" applyBorder="1" applyAlignment="1">
      <alignment wrapText="1"/>
    </xf>
    <xf numFmtId="4" fontId="4" fillId="2" borderId="1" xfId="3" applyNumberFormat="1" applyFont="1" applyFill="1" applyBorder="1"/>
    <xf numFmtId="4" fontId="4" fillId="0" borderId="1" xfId="3" applyNumberFormat="1" applyFont="1" applyBorder="1"/>
    <xf numFmtId="4" fontId="6" fillId="2" borderId="1" xfId="3" applyNumberFormat="1" applyFont="1" applyFill="1" applyBorder="1"/>
    <xf numFmtId="0" fontId="5" fillId="2" borderId="1" xfId="3" applyFont="1" applyFill="1" applyBorder="1"/>
    <xf numFmtId="0" fontId="5" fillId="2" borderId="1" xfId="3" applyFont="1" applyFill="1" applyBorder="1" applyAlignment="1">
      <alignment wrapText="1"/>
    </xf>
    <xf numFmtId="4" fontId="5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4" fontId="4" fillId="0" borderId="1" xfId="3" applyNumberFormat="1" applyFont="1" applyBorder="1" applyAlignment="1">
      <alignment horizontal="right"/>
    </xf>
    <xf numFmtId="4" fontId="4" fillId="3" borderId="1" xfId="3" applyNumberFormat="1" applyFont="1" applyFill="1" applyBorder="1"/>
    <xf numFmtId="4" fontId="6" fillId="2" borderId="1" xfId="3" applyNumberFormat="1" applyFont="1" applyFill="1" applyBorder="1" applyAlignment="1">
      <alignment horizontal="right"/>
    </xf>
    <xf numFmtId="4" fontId="4" fillId="3" borderId="1" xfId="3" applyNumberFormat="1" applyFont="1" applyFill="1" applyBorder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5" fillId="2" borderId="1" xfId="3" applyNumberFormat="1" applyFont="1" applyFill="1" applyBorder="1" applyAlignment="1">
      <alignment horizontal="right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zoomScaleSheetLayoutView="100" workbookViewId="0">
      <selection activeCell="E46" sqref="E46"/>
    </sheetView>
  </sheetViews>
  <sheetFormatPr defaultColWidth="9.140625" defaultRowHeight="12.75"/>
  <cols>
    <col min="2" max="2" width="48.7109375" customWidth="1"/>
    <col min="3" max="3" width="21.7109375" customWidth="1"/>
    <col min="4" max="4" width="17.42578125" customWidth="1"/>
    <col min="5" max="5" width="17.7109375" customWidth="1"/>
    <col min="6" max="6" width="19" customWidth="1"/>
    <col min="7" max="7" width="14.7109375" customWidth="1"/>
    <col min="9" max="9" width="11.28515625" bestFit="1" customWidth="1"/>
  </cols>
  <sheetData>
    <row r="1" spans="1:7" ht="82.5" customHeight="1">
      <c r="A1" s="50" t="s">
        <v>265</v>
      </c>
      <c r="B1" s="50"/>
      <c r="C1" s="50"/>
      <c r="D1" s="50"/>
      <c r="E1" s="50"/>
      <c r="F1" s="50"/>
      <c r="G1" s="50"/>
    </row>
    <row r="3" spans="1:7" ht="76.5" customHeight="1">
      <c r="A3" s="2" t="s">
        <v>165</v>
      </c>
      <c r="B3" s="2" t="s">
        <v>1</v>
      </c>
      <c r="C3" s="2" t="s">
        <v>164</v>
      </c>
      <c r="D3" s="2" t="s">
        <v>266</v>
      </c>
      <c r="E3" s="2" t="s">
        <v>267</v>
      </c>
      <c r="F3" s="2" t="s">
        <v>268</v>
      </c>
      <c r="G3" s="2" t="s">
        <v>126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31.5">
      <c r="A5" s="3" t="s">
        <v>2</v>
      </c>
      <c r="B5" s="4" t="s">
        <v>127</v>
      </c>
      <c r="C5" s="7">
        <f>C6+C7</f>
        <v>162205709</v>
      </c>
      <c r="D5" s="7">
        <f>D6+D7</f>
        <v>88049710.5</v>
      </c>
      <c r="E5" s="7">
        <f t="shared" ref="E5:F5" si="0">E6+E7</f>
        <v>71768611.170000002</v>
      </c>
      <c r="F5" s="7">
        <f t="shared" si="0"/>
        <v>71576077.519999996</v>
      </c>
      <c r="G5" s="8">
        <f>F5/D5*100</f>
        <v>81.290531352740786</v>
      </c>
    </row>
    <row r="6" spans="1:7" ht="15.75">
      <c r="A6" s="9"/>
      <c r="B6" s="10" t="s">
        <v>135</v>
      </c>
      <c r="C6" s="11">
        <f>'Загальний фонд '!C7</f>
        <v>154987505</v>
      </c>
      <c r="D6" s="11">
        <f>'Загальний фонд '!D7</f>
        <v>80961457</v>
      </c>
      <c r="E6" s="11">
        <f>'Загальний фонд '!E7</f>
        <v>67740175.920000002</v>
      </c>
      <c r="F6" s="11">
        <f>'Загальний фонд '!F7</f>
        <v>67584941.269999996</v>
      </c>
      <c r="G6" s="12">
        <f>F6/D6*100</f>
        <v>83.477921191561549</v>
      </c>
    </row>
    <row r="7" spans="1:7" ht="15.75">
      <c r="A7" s="9"/>
      <c r="B7" s="10" t="s">
        <v>136</v>
      </c>
      <c r="C7" s="11">
        <f>'Спеціальний фонд без власних '!C7</f>
        <v>7218204</v>
      </c>
      <c r="D7" s="11">
        <f>'Спеціальний фонд без власних '!D7</f>
        <v>7088253.5</v>
      </c>
      <c r="E7" s="11">
        <f>'Спеціальний фонд без власних '!E7</f>
        <v>4028435.25</v>
      </c>
      <c r="F7" s="11">
        <f>'Спеціальний фонд без власних '!F7</f>
        <v>3991136.25</v>
      </c>
      <c r="G7" s="12">
        <f>F7/D7*100</f>
        <v>56.306341893669575</v>
      </c>
    </row>
    <row r="8" spans="1:7" ht="31.5">
      <c r="A8" s="3" t="s">
        <v>58</v>
      </c>
      <c r="B8" s="4" t="s">
        <v>139</v>
      </c>
      <c r="C8" s="7">
        <f>C9+C10</f>
        <v>456184707.99000001</v>
      </c>
      <c r="D8" s="7">
        <f t="shared" ref="D8:F8" si="1">D9+D10</f>
        <v>243718306.99000001</v>
      </c>
      <c r="E8" s="7">
        <f t="shared" si="1"/>
        <v>205612927.53999999</v>
      </c>
      <c r="F8" s="7">
        <f t="shared" si="1"/>
        <v>204264339.34</v>
      </c>
      <c r="G8" s="8">
        <f>F8/D8*100</f>
        <v>83.81165201036012</v>
      </c>
    </row>
    <row r="9" spans="1:7" ht="15.75">
      <c r="A9" s="9"/>
      <c r="B9" s="10" t="s">
        <v>135</v>
      </c>
      <c r="C9" s="11">
        <f>'Загальний фонд '!C139</f>
        <v>444141468.99000001</v>
      </c>
      <c r="D9" s="11">
        <f>'Загальний фонд '!D139</f>
        <v>231675067.99000001</v>
      </c>
      <c r="E9" s="11">
        <f>'Загальний фонд '!E139</f>
        <v>205325644.92999998</v>
      </c>
      <c r="F9" s="11">
        <f>'Загальний фонд '!F139</f>
        <v>203977056.72999999</v>
      </c>
      <c r="G9" s="12">
        <f t="shared" ref="G9:G36" si="2">F9/D9*100</f>
        <v>88.044457480769751</v>
      </c>
    </row>
    <row r="10" spans="1:7" ht="15.75">
      <c r="A10" s="9"/>
      <c r="B10" s="10" t="s">
        <v>136</v>
      </c>
      <c r="C10" s="11">
        <f>'Спеціальний фонд без власних '!C59</f>
        <v>12043239</v>
      </c>
      <c r="D10" s="11">
        <f>'Спеціальний фонд без власних '!D59</f>
        <v>12043239</v>
      </c>
      <c r="E10" s="11">
        <f>'Спеціальний фонд без власних '!E59</f>
        <v>287282.61</v>
      </c>
      <c r="F10" s="11">
        <f>'Спеціальний фонд без власних '!F59</f>
        <v>287282.61</v>
      </c>
      <c r="G10" s="12">
        <v>0</v>
      </c>
    </row>
    <row r="11" spans="1:7" ht="47.25">
      <c r="A11" s="3" t="s">
        <v>78</v>
      </c>
      <c r="B11" s="4" t="s">
        <v>128</v>
      </c>
      <c r="C11" s="7">
        <f>C12+C13</f>
        <v>99620965</v>
      </c>
      <c r="D11" s="7">
        <f t="shared" ref="D11:E11" si="3">D12+D13</f>
        <v>49589632</v>
      </c>
      <c r="E11" s="7">
        <f t="shared" si="3"/>
        <v>38725057.680000007</v>
      </c>
      <c r="F11" s="7">
        <f>F12+F13</f>
        <v>38552557.090000004</v>
      </c>
      <c r="G11" s="8">
        <f t="shared" si="2"/>
        <v>77.743180449493963</v>
      </c>
    </row>
    <row r="12" spans="1:7" ht="15.75">
      <c r="A12" s="9"/>
      <c r="B12" s="10" t="s">
        <v>135</v>
      </c>
      <c r="C12" s="11">
        <f>'Загальний фонд '!C395</f>
        <v>99620965</v>
      </c>
      <c r="D12" s="11">
        <f>'Загальний фонд '!D395</f>
        <v>49589632</v>
      </c>
      <c r="E12" s="11">
        <f>'Загальний фонд '!E395</f>
        <v>38725057.680000007</v>
      </c>
      <c r="F12" s="11">
        <f>'Загальний фонд '!F395</f>
        <v>38552557.090000004</v>
      </c>
      <c r="G12" s="12">
        <f t="shared" si="2"/>
        <v>77.743180449493963</v>
      </c>
    </row>
    <row r="13" spans="1:7" ht="15.75">
      <c r="A13" s="9"/>
      <c r="B13" s="10" t="s">
        <v>136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</row>
    <row r="14" spans="1:7" s="20" customFormat="1" ht="47.25">
      <c r="A14" s="3" t="s">
        <v>162</v>
      </c>
      <c r="B14" s="4" t="s">
        <v>163</v>
      </c>
      <c r="C14" s="7">
        <f>C15+C16</f>
        <v>2530500</v>
      </c>
      <c r="D14" s="7">
        <f t="shared" ref="D14:E14" si="4">D15+D16</f>
        <v>1272700</v>
      </c>
      <c r="E14" s="7">
        <f t="shared" si="4"/>
        <v>1134429.2199999997</v>
      </c>
      <c r="F14" s="7">
        <f>F15+F16</f>
        <v>1103369.54</v>
      </c>
      <c r="G14" s="8">
        <f t="shared" ref="G14" si="5">F14/D14*100</f>
        <v>86.695178753830433</v>
      </c>
    </row>
    <row r="15" spans="1:7" s="20" customFormat="1" ht="15.75">
      <c r="A15" s="9"/>
      <c r="B15" s="10" t="s">
        <v>135</v>
      </c>
      <c r="C15" s="11">
        <f>'Загальний фонд '!C530</f>
        <v>2530500</v>
      </c>
      <c r="D15" s="11">
        <f>'Загальний фонд '!D530</f>
        <v>1272700</v>
      </c>
      <c r="E15" s="11">
        <f>'Загальний фонд '!E530</f>
        <v>1134429.2199999997</v>
      </c>
      <c r="F15" s="11">
        <f>'Загальний фонд '!F530</f>
        <v>1103369.54</v>
      </c>
      <c r="G15" s="12">
        <f t="shared" si="2"/>
        <v>86.695178753830433</v>
      </c>
    </row>
    <row r="16" spans="1:7" s="20" customFormat="1" ht="15.75">
      <c r="A16" s="9"/>
      <c r="B16" s="10" t="s">
        <v>136</v>
      </c>
      <c r="C16" s="11">
        <v>0</v>
      </c>
      <c r="D16" s="11">
        <v>0</v>
      </c>
      <c r="E16" s="11">
        <v>0</v>
      </c>
      <c r="F16" s="11">
        <v>0</v>
      </c>
      <c r="G16" s="12">
        <v>0</v>
      </c>
    </row>
    <row r="17" spans="1:7" ht="31.5">
      <c r="A17" s="3" t="s">
        <v>92</v>
      </c>
      <c r="B17" s="4" t="s">
        <v>129</v>
      </c>
      <c r="C17" s="7">
        <f>C18+C19</f>
        <v>56631300</v>
      </c>
      <c r="D17" s="7">
        <f t="shared" ref="D17:F17" si="6">D18+D19</f>
        <v>30427300</v>
      </c>
      <c r="E17" s="7">
        <f t="shared" si="6"/>
        <v>27125678.779999997</v>
      </c>
      <c r="F17" s="7">
        <f t="shared" si="6"/>
        <v>27076149.359999999</v>
      </c>
      <c r="G17" s="8">
        <f t="shared" si="2"/>
        <v>88.986368688644731</v>
      </c>
    </row>
    <row r="18" spans="1:7" ht="15.75">
      <c r="A18" s="9"/>
      <c r="B18" s="10" t="s">
        <v>135</v>
      </c>
      <c r="C18" s="11">
        <f>'Загальний фонд '!C569</f>
        <v>56631300</v>
      </c>
      <c r="D18" s="11">
        <f>'Загальний фонд '!D569</f>
        <v>30427300</v>
      </c>
      <c r="E18" s="11">
        <f>'Загальний фонд '!E569</f>
        <v>27125678.779999997</v>
      </c>
      <c r="F18" s="11">
        <f>'Загальний фонд '!F569</f>
        <v>27076149.359999999</v>
      </c>
      <c r="G18" s="12">
        <f t="shared" si="2"/>
        <v>88.986368688644731</v>
      </c>
    </row>
    <row r="19" spans="1:7" ht="15.75">
      <c r="A19" s="9"/>
      <c r="B19" s="10" t="s">
        <v>136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 ht="47.25">
      <c r="A20" s="3" t="s">
        <v>103</v>
      </c>
      <c r="B20" s="4" t="s">
        <v>130</v>
      </c>
      <c r="C20" s="7">
        <f>C21+C22</f>
        <v>7281144</v>
      </c>
      <c r="D20" s="7">
        <f>D21+D22</f>
        <v>4223080</v>
      </c>
      <c r="E20" s="7">
        <f>E21+E22</f>
        <v>3109262.03</v>
      </c>
      <c r="F20" s="7">
        <f>F21+F22</f>
        <v>2974744.52</v>
      </c>
      <c r="G20" s="8">
        <f t="shared" si="2"/>
        <v>70.440164998058279</v>
      </c>
    </row>
    <row r="21" spans="1:7" ht="15.75">
      <c r="A21" s="9"/>
      <c r="B21" s="10" t="s">
        <v>135</v>
      </c>
      <c r="C21" s="11">
        <f>'Загальний фонд '!C696</f>
        <v>7281144</v>
      </c>
      <c r="D21" s="11">
        <f>'Загальний фонд '!D696</f>
        <v>4223080</v>
      </c>
      <c r="E21" s="11">
        <f>'Загальний фонд '!E696</f>
        <v>3109262.03</v>
      </c>
      <c r="F21" s="11">
        <f>'Загальний фонд '!F696</f>
        <v>2974744.52</v>
      </c>
      <c r="G21" s="12">
        <f t="shared" si="2"/>
        <v>70.440164998058279</v>
      </c>
    </row>
    <row r="22" spans="1:7" ht="15.75">
      <c r="A22" s="9"/>
      <c r="B22" s="10" t="s">
        <v>136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</row>
    <row r="23" spans="1:7" ht="47.25">
      <c r="A23" s="3" t="s">
        <v>108</v>
      </c>
      <c r="B23" s="4" t="s">
        <v>131</v>
      </c>
      <c r="C23" s="7">
        <f>C24+C25</f>
        <v>153524053.44</v>
      </c>
      <c r="D23" s="7">
        <f t="shared" ref="D23:F23" si="7">D24+D25</f>
        <v>97199313.439999998</v>
      </c>
      <c r="E23" s="7">
        <f t="shared" si="7"/>
        <v>83857012.849999994</v>
      </c>
      <c r="F23" s="7">
        <f t="shared" si="7"/>
        <v>81829538.870000005</v>
      </c>
      <c r="G23" s="8">
        <f t="shared" si="2"/>
        <v>84.187363031645717</v>
      </c>
    </row>
    <row r="24" spans="1:7" ht="15.75">
      <c r="A24" s="9"/>
      <c r="B24" s="10" t="s">
        <v>135</v>
      </c>
      <c r="C24" s="11">
        <f>'Загальний фонд '!C776</f>
        <v>144441210</v>
      </c>
      <c r="D24" s="11">
        <f>'Загальний фонд '!D776</f>
        <v>92032410</v>
      </c>
      <c r="E24" s="11">
        <f>'Загальний фонд '!E776</f>
        <v>81804609.409999996</v>
      </c>
      <c r="F24" s="11">
        <f>'Загальний фонд '!F776</f>
        <v>81780308.600000009</v>
      </c>
      <c r="G24" s="12">
        <f t="shared" si="2"/>
        <v>88.860335831692353</v>
      </c>
    </row>
    <row r="25" spans="1:7" ht="15.75">
      <c r="A25" s="9"/>
      <c r="B25" s="10" t="s">
        <v>136</v>
      </c>
      <c r="C25" s="11">
        <f>'Спеціальний фонд без власних '!C88</f>
        <v>9082843.4400000013</v>
      </c>
      <c r="D25" s="11">
        <f>'Спеціальний фонд без власних '!D88</f>
        <v>5166903.4400000004</v>
      </c>
      <c r="E25" s="11">
        <f>'Спеціальний фонд без власних '!E88</f>
        <v>2052403.44</v>
      </c>
      <c r="F25" s="11">
        <f>'Спеціальний фонд без власних '!F88</f>
        <v>49230.27</v>
      </c>
      <c r="G25" s="12">
        <f>F25/D25*100</f>
        <v>0.95280027141362633</v>
      </c>
    </row>
    <row r="26" spans="1:7" ht="47.25">
      <c r="A26" s="3" t="s">
        <v>115</v>
      </c>
      <c r="B26" s="4" t="s">
        <v>132</v>
      </c>
      <c r="C26" s="7">
        <f>C27+C28</f>
        <v>113172885</v>
      </c>
      <c r="D26" s="7">
        <f t="shared" ref="D26:F26" si="8">D27+D28</f>
        <v>100405735</v>
      </c>
      <c r="E26" s="7">
        <f t="shared" si="8"/>
        <v>25431043.150000002</v>
      </c>
      <c r="F26" s="7">
        <f t="shared" si="8"/>
        <v>23489968.340000004</v>
      </c>
      <c r="G26" s="8">
        <f t="shared" si="2"/>
        <v>23.395046448293023</v>
      </c>
    </row>
    <row r="27" spans="1:7" ht="15.75">
      <c r="A27" s="9"/>
      <c r="B27" s="10" t="s">
        <v>135</v>
      </c>
      <c r="C27" s="11">
        <f>'Загальний фонд '!C869</f>
        <v>4485000</v>
      </c>
      <c r="D27" s="11">
        <f>'Загальний фонд '!D869</f>
        <v>2565600</v>
      </c>
      <c r="E27" s="11">
        <f>'Загальний фонд '!E869</f>
        <v>1987556.77</v>
      </c>
      <c r="F27" s="11">
        <f>'Загальний фонд '!F869</f>
        <v>1979483.9600000002</v>
      </c>
      <c r="G27" s="12">
        <f t="shared" si="2"/>
        <v>77.154816027439992</v>
      </c>
    </row>
    <row r="28" spans="1:7" ht="15.75">
      <c r="A28" s="9"/>
      <c r="B28" s="10" t="s">
        <v>136</v>
      </c>
      <c r="C28" s="11">
        <f>'Спеціальний фонд без власних '!C140</f>
        <v>108687885</v>
      </c>
      <c r="D28" s="11">
        <f>'Спеціальний фонд без власних '!D140</f>
        <v>97840135</v>
      </c>
      <c r="E28" s="11">
        <f>'Спеціальний фонд без власних '!E140</f>
        <v>23443486.380000003</v>
      </c>
      <c r="F28" s="11">
        <f>'Спеціальний фонд без власних '!F140</f>
        <v>21510484.380000003</v>
      </c>
      <c r="G28" s="12">
        <v>0</v>
      </c>
    </row>
    <row r="29" spans="1:7" ht="47.25">
      <c r="A29" s="3" t="s">
        <v>116</v>
      </c>
      <c r="B29" s="4" t="s">
        <v>133</v>
      </c>
      <c r="C29" s="7">
        <f>C30+C31</f>
        <v>24436100</v>
      </c>
      <c r="D29" s="7">
        <f t="shared" ref="D29:F29" si="9">D30+D31</f>
        <v>12564200</v>
      </c>
      <c r="E29" s="7">
        <f t="shared" si="9"/>
        <v>9919202.3399999999</v>
      </c>
      <c r="F29" s="7">
        <f t="shared" si="9"/>
        <v>9820608.2899999991</v>
      </c>
      <c r="G29" s="8">
        <f t="shared" si="2"/>
        <v>78.163419000015907</v>
      </c>
    </row>
    <row r="30" spans="1:7" ht="15.75">
      <c r="A30" s="9"/>
      <c r="B30" s="10" t="s">
        <v>135</v>
      </c>
      <c r="C30" s="11">
        <f>'Загальний фонд '!C897</f>
        <v>24436100</v>
      </c>
      <c r="D30" s="11">
        <f>'Загальний фонд '!D897</f>
        <v>12564200</v>
      </c>
      <c r="E30" s="11">
        <f>'Загальний фонд '!E897</f>
        <v>9919202.3399999999</v>
      </c>
      <c r="F30" s="11">
        <f>'Загальний фонд '!F897</f>
        <v>9820608.2899999991</v>
      </c>
      <c r="G30" s="12">
        <f t="shared" si="2"/>
        <v>78.163419000015907</v>
      </c>
    </row>
    <row r="31" spans="1:7" ht="15.75">
      <c r="A31" s="9"/>
      <c r="B31" s="10" t="s">
        <v>136</v>
      </c>
      <c r="C31" s="11">
        <v>0</v>
      </c>
      <c r="D31" s="11">
        <v>0</v>
      </c>
      <c r="E31" s="11">
        <v>0</v>
      </c>
      <c r="F31" s="11">
        <v>0</v>
      </c>
      <c r="G31" s="12">
        <v>0</v>
      </c>
    </row>
    <row r="32" spans="1:7" ht="47.25">
      <c r="A32" s="3" t="s">
        <v>118</v>
      </c>
      <c r="B32" s="4" t="s">
        <v>134</v>
      </c>
      <c r="C32" s="7">
        <f>C33+C34</f>
        <v>54096797</v>
      </c>
      <c r="D32" s="7">
        <f t="shared" ref="D32:F32" si="10">D33+D34</f>
        <v>50235297</v>
      </c>
      <c r="E32" s="7">
        <f t="shared" si="10"/>
        <v>44007648.340000004</v>
      </c>
      <c r="F32" s="7">
        <f t="shared" si="10"/>
        <v>44003327.230000004</v>
      </c>
      <c r="G32" s="8">
        <f t="shared" si="2"/>
        <v>87.594440279710113</v>
      </c>
    </row>
    <row r="33" spans="1:9" ht="15.75">
      <c r="A33" s="9"/>
      <c r="B33" s="10" t="s">
        <v>135</v>
      </c>
      <c r="C33" s="11">
        <f>'Загальний фонд '!C957</f>
        <v>22696434</v>
      </c>
      <c r="D33" s="11">
        <f>'Загальний фонд '!D957</f>
        <v>18834934</v>
      </c>
      <c r="E33" s="11">
        <f>'Загальний фонд '!E957</f>
        <v>14869285.34</v>
      </c>
      <c r="F33" s="11">
        <f>'Загальний фонд '!F957</f>
        <v>14864964.23</v>
      </c>
      <c r="G33" s="13">
        <f t="shared" si="2"/>
        <v>78.92230591304434</v>
      </c>
    </row>
    <row r="34" spans="1:9" ht="15.75">
      <c r="A34" s="9"/>
      <c r="B34" s="10" t="s">
        <v>136</v>
      </c>
      <c r="C34" s="11">
        <f>'Спеціальний фонд без власних '!C208</f>
        <v>31400363</v>
      </c>
      <c r="D34" s="11">
        <f>'Спеціальний фонд без власних '!D208</f>
        <v>31400363</v>
      </c>
      <c r="E34" s="11">
        <f>'Спеціальний фонд без власних '!E208</f>
        <v>29138363</v>
      </c>
      <c r="F34" s="11">
        <f>'Спеціальний фонд без власних '!F208</f>
        <v>29138363</v>
      </c>
      <c r="G34" s="13">
        <f t="shared" si="2"/>
        <v>92.796261622835374</v>
      </c>
    </row>
    <row r="35" spans="1:9" ht="42" customHeight="1">
      <c r="A35" s="3"/>
      <c r="B35" s="4" t="s">
        <v>137</v>
      </c>
      <c r="C35" s="7">
        <f>C36+C37</f>
        <v>1129684161.4300001</v>
      </c>
      <c r="D35" s="7">
        <f>D36+D37</f>
        <v>677685274.93000007</v>
      </c>
      <c r="E35" s="7">
        <f t="shared" ref="E35:F35" si="11">E36+E37</f>
        <v>510690873.09999985</v>
      </c>
      <c r="F35" s="7">
        <f t="shared" si="11"/>
        <v>504690680.10000008</v>
      </c>
      <c r="G35" s="8">
        <f t="shared" si="2"/>
        <v>74.472723367367095</v>
      </c>
    </row>
    <row r="36" spans="1:9" ht="15.75">
      <c r="A36" s="9"/>
      <c r="B36" s="10" t="s">
        <v>135</v>
      </c>
      <c r="C36" s="11">
        <f>C6+C9+C12+C15+C18+C21+C24+C27+C30+C33</f>
        <v>961251626.99000001</v>
      </c>
      <c r="D36" s="11">
        <f t="shared" ref="D36:F36" si="12">D6+D9+D12+D15+D18+D21+D24+D27+D30+D33</f>
        <v>524146380.99000001</v>
      </c>
      <c r="E36" s="11">
        <f t="shared" si="12"/>
        <v>451740902.41999984</v>
      </c>
      <c r="F36" s="11">
        <f t="shared" si="12"/>
        <v>449714183.59000009</v>
      </c>
      <c r="G36" s="12">
        <f t="shared" si="2"/>
        <v>85.79934917047153</v>
      </c>
      <c r="I36" s="14"/>
    </row>
    <row r="37" spans="1:9" ht="15.75">
      <c r="A37" s="9"/>
      <c r="B37" s="10" t="s">
        <v>136</v>
      </c>
      <c r="C37" s="11">
        <f>C7+C10+C13+C16+C19+C22+C25+C28+C31+C34</f>
        <v>168432534.44</v>
      </c>
      <c r="D37" s="11">
        <f t="shared" ref="D37:F37" si="13">D7+D10+D13+D16+D19+D22+D25+D28+D31+D34</f>
        <v>153538893.94</v>
      </c>
      <c r="E37" s="11">
        <f t="shared" si="13"/>
        <v>58949970.680000007</v>
      </c>
      <c r="F37" s="11">
        <f t="shared" si="13"/>
        <v>54976496.510000005</v>
      </c>
      <c r="G37" s="12">
        <f>F37/D37*100</f>
        <v>35.806234563265612</v>
      </c>
      <c r="I37" s="14"/>
    </row>
    <row r="39" spans="1:9" ht="18.75">
      <c r="A39" s="5"/>
      <c r="B39" s="51" t="s">
        <v>134</v>
      </c>
      <c r="C39" s="51"/>
      <c r="D39" s="51"/>
      <c r="E39" s="51"/>
      <c r="F39" s="51"/>
      <c r="G39" s="51"/>
    </row>
    <row r="42" spans="1:9">
      <c r="C42" s="14"/>
      <c r="D42" s="14"/>
      <c r="E42" s="14"/>
      <c r="F42" s="14"/>
    </row>
    <row r="43" spans="1:9">
      <c r="C43" s="14"/>
    </row>
    <row r="44" spans="1:9">
      <c r="C44" s="14"/>
    </row>
  </sheetData>
  <mergeCells count="2">
    <mergeCell ref="A1:G1"/>
    <mergeCell ref="B39:G3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6"/>
  <sheetViews>
    <sheetView zoomScaleNormal="100" zoomScaleSheetLayoutView="100" workbookViewId="0">
      <selection activeCell="A523" sqref="A523:B523"/>
    </sheetView>
  </sheetViews>
  <sheetFormatPr defaultRowHeight="15.75"/>
  <cols>
    <col min="1" max="1" width="12.140625" style="1" customWidth="1"/>
    <col min="2" max="2" width="47.140625" style="23" customWidth="1"/>
    <col min="3" max="3" width="21.28515625" style="1" customWidth="1"/>
    <col min="4" max="4" width="20.7109375" style="1" customWidth="1"/>
    <col min="5" max="5" width="22.42578125" style="1" customWidth="1"/>
    <col min="6" max="6" width="20.42578125" style="1" customWidth="1"/>
    <col min="7" max="7" width="15.140625" style="1" customWidth="1"/>
    <col min="8" max="16384" width="9.140625" style="1"/>
  </cols>
  <sheetData>
    <row r="2" spans="1:7" ht="46.5" customHeight="1">
      <c r="A2" s="52" t="s">
        <v>269</v>
      </c>
      <c r="B2" s="52"/>
      <c r="C2" s="52"/>
      <c r="D2" s="52"/>
      <c r="E2" s="52"/>
      <c r="F2" s="52"/>
      <c r="G2" s="52"/>
    </row>
    <row r="3" spans="1:7" ht="15" customHeight="1">
      <c r="A3" s="53" t="s">
        <v>0</v>
      </c>
      <c r="B3" s="53"/>
      <c r="C3" s="53"/>
      <c r="D3" s="53"/>
      <c r="E3" s="53"/>
      <c r="F3" s="53"/>
      <c r="G3" s="53"/>
    </row>
    <row r="5" spans="1:7" ht="63">
      <c r="A5" s="2" t="s">
        <v>165</v>
      </c>
      <c r="B5" s="2" t="s">
        <v>1</v>
      </c>
      <c r="C5" s="2" t="s">
        <v>164</v>
      </c>
      <c r="D5" s="2" t="s">
        <v>266</v>
      </c>
      <c r="E5" s="2" t="s">
        <v>267</v>
      </c>
      <c r="F5" s="2" t="s">
        <v>268</v>
      </c>
      <c r="G5" s="2" t="s">
        <v>126</v>
      </c>
    </row>
    <row r="6" spans="1: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ht="36.75" customHeight="1">
      <c r="A7" s="3" t="s">
        <v>2</v>
      </c>
      <c r="B7" s="4" t="s">
        <v>127</v>
      </c>
      <c r="C7" s="7">
        <v>154987505</v>
      </c>
      <c r="D7" s="7">
        <v>80961457</v>
      </c>
      <c r="E7" s="7">
        <v>67740175.920000002</v>
      </c>
      <c r="F7" s="7">
        <v>67584941.269999996</v>
      </c>
      <c r="G7" s="7">
        <f t="shared" ref="G7:G70" si="0">IF(D7=0,0,(F7/D7)*100)</f>
        <v>83.477921191561549</v>
      </c>
    </row>
    <row r="8" spans="1:7">
      <c r="A8" s="22" t="s">
        <v>3</v>
      </c>
      <c r="B8" s="16" t="s">
        <v>4</v>
      </c>
      <c r="C8" s="25">
        <v>154987505</v>
      </c>
      <c r="D8" s="25">
        <v>80961457</v>
      </c>
      <c r="E8" s="25">
        <v>67740175.920000002</v>
      </c>
      <c r="F8" s="25">
        <v>67584941.269999996</v>
      </c>
      <c r="G8" s="25">
        <f t="shared" si="0"/>
        <v>83.477921191561549</v>
      </c>
    </row>
    <row r="9" spans="1:7" ht="16.5" customHeight="1">
      <c r="A9" s="22" t="s">
        <v>5</v>
      </c>
      <c r="B9" s="16" t="s">
        <v>6</v>
      </c>
      <c r="C9" s="25">
        <v>82793300</v>
      </c>
      <c r="D9" s="25">
        <v>41581400</v>
      </c>
      <c r="E9" s="25">
        <v>38787330.210000001</v>
      </c>
      <c r="F9" s="25">
        <v>38785205.899999999</v>
      </c>
      <c r="G9" s="25">
        <f t="shared" si="0"/>
        <v>93.275372883067902</v>
      </c>
    </row>
    <row r="10" spans="1:7">
      <c r="A10" s="22" t="s">
        <v>7</v>
      </c>
      <c r="B10" s="16" t="s">
        <v>8</v>
      </c>
      <c r="C10" s="25">
        <v>67844200</v>
      </c>
      <c r="D10" s="25">
        <v>34060000</v>
      </c>
      <c r="E10" s="25">
        <v>31848606.640000001</v>
      </c>
      <c r="F10" s="25">
        <v>31847048.240000002</v>
      </c>
      <c r="G10" s="25">
        <f t="shared" si="0"/>
        <v>93.502784028185559</v>
      </c>
    </row>
    <row r="11" spans="1:7">
      <c r="A11" s="22" t="s">
        <v>9</v>
      </c>
      <c r="B11" s="16" t="s">
        <v>10</v>
      </c>
      <c r="C11" s="25">
        <v>67844200</v>
      </c>
      <c r="D11" s="25">
        <v>34060000</v>
      </c>
      <c r="E11" s="25">
        <v>31848606.640000001</v>
      </c>
      <c r="F11" s="25">
        <v>31847048.240000002</v>
      </c>
      <c r="G11" s="25">
        <f t="shared" si="0"/>
        <v>93.502784028185559</v>
      </c>
    </row>
    <row r="12" spans="1:7">
      <c r="A12" s="22" t="s">
        <v>11</v>
      </c>
      <c r="B12" s="16" t="s">
        <v>12</v>
      </c>
      <c r="C12" s="25">
        <v>14949100</v>
      </c>
      <c r="D12" s="25">
        <v>7521400</v>
      </c>
      <c r="E12" s="25">
        <v>6938723.5700000003</v>
      </c>
      <c r="F12" s="25">
        <v>6938157.6600000001</v>
      </c>
      <c r="G12" s="25">
        <f t="shared" si="0"/>
        <v>92.245561464620948</v>
      </c>
    </row>
    <row r="13" spans="1:7">
      <c r="A13" s="22" t="s">
        <v>13</v>
      </c>
      <c r="B13" s="16" t="s">
        <v>14</v>
      </c>
      <c r="C13" s="25">
        <v>27281601</v>
      </c>
      <c r="D13" s="25">
        <v>14241831</v>
      </c>
      <c r="E13" s="25">
        <v>8465577.2700000014</v>
      </c>
      <c r="F13" s="25">
        <v>8387051.4100000001</v>
      </c>
      <c r="G13" s="25">
        <f t="shared" si="0"/>
        <v>58.890260739647871</v>
      </c>
    </row>
    <row r="14" spans="1:7">
      <c r="A14" s="22" t="s">
        <v>15</v>
      </c>
      <c r="B14" s="16" t="s">
        <v>16</v>
      </c>
      <c r="C14" s="25">
        <v>5212081</v>
      </c>
      <c r="D14" s="25">
        <v>3488981</v>
      </c>
      <c r="E14" s="25">
        <v>2482863.02</v>
      </c>
      <c r="F14" s="25">
        <v>2460628.3199999998</v>
      </c>
      <c r="G14" s="25">
        <f t="shared" si="0"/>
        <v>70.525701343744771</v>
      </c>
    </row>
    <row r="15" spans="1:7">
      <c r="A15" s="22" t="s">
        <v>19</v>
      </c>
      <c r="B15" s="16" t="s">
        <v>20</v>
      </c>
      <c r="C15" s="25">
        <v>15493330</v>
      </c>
      <c r="D15" s="25">
        <v>7570160</v>
      </c>
      <c r="E15" s="25">
        <v>4141219.55</v>
      </c>
      <c r="F15" s="25">
        <v>4117858.36</v>
      </c>
      <c r="G15" s="25">
        <f t="shared" si="0"/>
        <v>54.395922411151155</v>
      </c>
    </row>
    <row r="16" spans="1:7">
      <c r="A16" s="22" t="s">
        <v>21</v>
      </c>
      <c r="B16" s="16" t="s">
        <v>22</v>
      </c>
      <c r="C16" s="25">
        <v>40000</v>
      </c>
      <c r="D16" s="25">
        <v>21000</v>
      </c>
      <c r="E16" s="25">
        <v>15489.6</v>
      </c>
      <c r="F16" s="25">
        <v>15489.6</v>
      </c>
      <c r="G16" s="25">
        <f t="shared" si="0"/>
        <v>73.760000000000005</v>
      </c>
    </row>
    <row r="17" spans="1:7">
      <c r="A17" s="22" t="s">
        <v>167</v>
      </c>
      <c r="B17" s="16" t="s">
        <v>23</v>
      </c>
      <c r="C17" s="25">
        <v>6474800</v>
      </c>
      <c r="D17" s="25">
        <v>3137800</v>
      </c>
      <c r="E17" s="25">
        <v>1821605.1</v>
      </c>
      <c r="F17" s="25">
        <v>1788675.1300000001</v>
      </c>
      <c r="G17" s="25">
        <f t="shared" si="0"/>
        <v>57.004115303715984</v>
      </c>
    </row>
    <row r="18" spans="1:7">
      <c r="A18" s="22" t="s">
        <v>168</v>
      </c>
      <c r="B18" s="16" t="s">
        <v>24</v>
      </c>
      <c r="C18" s="25">
        <v>1824800</v>
      </c>
      <c r="D18" s="25">
        <v>868900</v>
      </c>
      <c r="E18" s="25">
        <v>726683.19000000006</v>
      </c>
      <c r="F18" s="25">
        <v>726683.19000000006</v>
      </c>
      <c r="G18" s="25">
        <f t="shared" si="0"/>
        <v>83.632545747496849</v>
      </c>
    </row>
    <row r="19" spans="1:7">
      <c r="A19" s="22" t="s">
        <v>169</v>
      </c>
      <c r="B19" s="16" t="s">
        <v>25</v>
      </c>
      <c r="C19" s="25">
        <v>181050</v>
      </c>
      <c r="D19" s="25">
        <v>86900</v>
      </c>
      <c r="E19" s="25">
        <v>38366.11</v>
      </c>
      <c r="F19" s="25">
        <v>38366.11</v>
      </c>
      <c r="G19" s="25">
        <f t="shared" si="0"/>
        <v>44.149723820483317</v>
      </c>
    </row>
    <row r="20" spans="1:7">
      <c r="A20" s="22" t="s">
        <v>170</v>
      </c>
      <c r="B20" s="16" t="s">
        <v>26</v>
      </c>
      <c r="C20" s="25">
        <v>2902950</v>
      </c>
      <c r="D20" s="25">
        <v>1254300</v>
      </c>
      <c r="E20" s="25">
        <v>679518.98</v>
      </c>
      <c r="F20" s="25">
        <v>646674.6399999999</v>
      </c>
      <c r="G20" s="25">
        <f t="shared" si="0"/>
        <v>51.556616439448291</v>
      </c>
    </row>
    <row r="21" spans="1:7">
      <c r="A21" s="22" t="s">
        <v>171</v>
      </c>
      <c r="B21" s="16" t="s">
        <v>27</v>
      </c>
      <c r="C21" s="25">
        <v>227600</v>
      </c>
      <c r="D21" s="25">
        <v>122300</v>
      </c>
      <c r="E21" s="25">
        <v>85068.1</v>
      </c>
      <c r="F21" s="25">
        <v>85068.1</v>
      </c>
      <c r="G21" s="25">
        <f t="shared" si="0"/>
        <v>69.556909239574821</v>
      </c>
    </row>
    <row r="22" spans="1:7" ht="31.5">
      <c r="A22" s="22" t="s">
        <v>172</v>
      </c>
      <c r="B22" s="16" t="s">
        <v>28</v>
      </c>
      <c r="C22" s="25">
        <v>1338400</v>
      </c>
      <c r="D22" s="25">
        <v>805400</v>
      </c>
      <c r="E22" s="25">
        <v>291968.72000000003</v>
      </c>
      <c r="F22" s="25">
        <v>291883.09000000003</v>
      </c>
      <c r="G22" s="25">
        <f t="shared" si="0"/>
        <v>36.240761112490695</v>
      </c>
    </row>
    <row r="23" spans="1:7" ht="31.5">
      <c r="A23" s="22" t="s">
        <v>29</v>
      </c>
      <c r="B23" s="16" t="s">
        <v>30</v>
      </c>
      <c r="C23" s="25">
        <v>61390</v>
      </c>
      <c r="D23" s="25">
        <v>23890</v>
      </c>
      <c r="E23" s="25">
        <v>4400</v>
      </c>
      <c r="F23" s="25">
        <v>4400</v>
      </c>
      <c r="G23" s="25">
        <f t="shared" si="0"/>
        <v>18.417748011720388</v>
      </c>
    </row>
    <row r="24" spans="1:7" ht="47.25">
      <c r="A24" s="22" t="s">
        <v>31</v>
      </c>
      <c r="B24" s="16" t="s">
        <v>32</v>
      </c>
      <c r="C24" s="25">
        <v>61390</v>
      </c>
      <c r="D24" s="25">
        <v>23890</v>
      </c>
      <c r="E24" s="25">
        <v>4400</v>
      </c>
      <c r="F24" s="25">
        <v>4400</v>
      </c>
      <c r="G24" s="25">
        <f t="shared" si="0"/>
        <v>18.417748011720388</v>
      </c>
    </row>
    <row r="25" spans="1:7">
      <c r="A25" s="22" t="s">
        <v>175</v>
      </c>
      <c r="B25" s="16" t="s">
        <v>33</v>
      </c>
      <c r="C25" s="25">
        <v>39891104</v>
      </c>
      <c r="D25" s="25">
        <v>22628026</v>
      </c>
      <c r="E25" s="25">
        <v>18370106.759999994</v>
      </c>
      <c r="F25" s="25">
        <v>18370106.759999994</v>
      </c>
      <c r="G25" s="25">
        <f t="shared" si="0"/>
        <v>81.182984145413272</v>
      </c>
    </row>
    <row r="26" spans="1:7" ht="31.5">
      <c r="A26" s="22" t="s">
        <v>176</v>
      </c>
      <c r="B26" s="16" t="s">
        <v>34</v>
      </c>
      <c r="C26" s="25">
        <v>39891104</v>
      </c>
      <c r="D26" s="25">
        <v>22628026</v>
      </c>
      <c r="E26" s="25">
        <v>18370106.759999994</v>
      </c>
      <c r="F26" s="25">
        <v>18370106.759999994</v>
      </c>
      <c r="G26" s="25">
        <f t="shared" si="0"/>
        <v>81.182984145413272</v>
      </c>
    </row>
    <row r="27" spans="1:7">
      <c r="A27" s="22" t="s">
        <v>177</v>
      </c>
      <c r="B27" s="16" t="s">
        <v>35</v>
      </c>
      <c r="C27" s="25">
        <v>4300000</v>
      </c>
      <c r="D27" s="25">
        <v>1916000</v>
      </c>
      <c r="E27" s="25">
        <v>1709027.39</v>
      </c>
      <c r="F27" s="25">
        <v>1709027.39</v>
      </c>
      <c r="G27" s="25">
        <f t="shared" si="0"/>
        <v>89.197671711899787</v>
      </c>
    </row>
    <row r="28" spans="1:7">
      <c r="A28" s="22" t="s">
        <v>178</v>
      </c>
      <c r="B28" s="16" t="s">
        <v>36</v>
      </c>
      <c r="C28" s="25">
        <v>4300000</v>
      </c>
      <c r="D28" s="25">
        <v>1916000</v>
      </c>
      <c r="E28" s="25">
        <v>1709027.39</v>
      </c>
      <c r="F28" s="25">
        <v>1709027.39</v>
      </c>
      <c r="G28" s="25">
        <f t="shared" si="0"/>
        <v>89.197671711899787</v>
      </c>
    </row>
    <row r="29" spans="1:7">
      <c r="A29" s="22" t="s">
        <v>37</v>
      </c>
      <c r="B29" s="16" t="s">
        <v>38</v>
      </c>
      <c r="C29" s="25">
        <v>721500</v>
      </c>
      <c r="D29" s="25">
        <v>594200</v>
      </c>
      <c r="E29" s="25">
        <v>408134.29000000004</v>
      </c>
      <c r="F29" s="25">
        <v>333549.81</v>
      </c>
      <c r="G29" s="25">
        <f t="shared" si="0"/>
        <v>56.134266240323129</v>
      </c>
    </row>
    <row r="30" spans="1:7" ht="78.75">
      <c r="A30" s="21" t="s">
        <v>39</v>
      </c>
      <c r="B30" s="15" t="s">
        <v>40</v>
      </c>
      <c r="C30" s="24">
        <v>73924200</v>
      </c>
      <c r="D30" s="24">
        <v>37711100</v>
      </c>
      <c r="E30" s="24">
        <v>34288038.070000008</v>
      </c>
      <c r="F30" s="24">
        <v>34174203.420000002</v>
      </c>
      <c r="G30" s="24">
        <f t="shared" si="0"/>
        <v>90.621072893657299</v>
      </c>
    </row>
    <row r="31" spans="1:7">
      <c r="A31" s="22" t="s">
        <v>3</v>
      </c>
      <c r="B31" s="16" t="s">
        <v>4</v>
      </c>
      <c r="C31" s="25">
        <v>73924200</v>
      </c>
      <c r="D31" s="25">
        <v>37711100</v>
      </c>
      <c r="E31" s="25">
        <v>34288038.070000008</v>
      </c>
      <c r="F31" s="25">
        <v>34174203.420000002</v>
      </c>
      <c r="G31" s="25">
        <f t="shared" si="0"/>
        <v>90.621072893657299</v>
      </c>
    </row>
    <row r="32" spans="1:7" ht="31.5">
      <c r="A32" s="22" t="s">
        <v>5</v>
      </c>
      <c r="B32" s="16" t="s">
        <v>6</v>
      </c>
      <c r="C32" s="25">
        <v>63820200</v>
      </c>
      <c r="D32" s="25">
        <v>31735400</v>
      </c>
      <c r="E32" s="25">
        <v>30128912.629999999</v>
      </c>
      <c r="F32" s="25">
        <v>30126788.32</v>
      </c>
      <c r="G32" s="25">
        <f t="shared" si="0"/>
        <v>94.931175658728108</v>
      </c>
    </row>
    <row r="33" spans="1:7">
      <c r="A33" s="22" t="s">
        <v>7</v>
      </c>
      <c r="B33" s="16" t="s">
        <v>8</v>
      </c>
      <c r="C33" s="25">
        <v>52290000</v>
      </c>
      <c r="D33" s="25">
        <v>25989000</v>
      </c>
      <c r="E33" s="25">
        <v>24757356.59</v>
      </c>
      <c r="F33" s="25">
        <v>24755798.190000001</v>
      </c>
      <c r="G33" s="25">
        <f t="shared" si="0"/>
        <v>95.254908576705532</v>
      </c>
    </row>
    <row r="34" spans="1:7">
      <c r="A34" s="22" t="s">
        <v>9</v>
      </c>
      <c r="B34" s="16" t="s">
        <v>10</v>
      </c>
      <c r="C34" s="25">
        <v>52290000</v>
      </c>
      <c r="D34" s="25">
        <v>25989000</v>
      </c>
      <c r="E34" s="25">
        <v>24757356.59</v>
      </c>
      <c r="F34" s="25">
        <v>24755798.190000001</v>
      </c>
      <c r="G34" s="25">
        <f t="shared" si="0"/>
        <v>95.254908576705532</v>
      </c>
    </row>
    <row r="35" spans="1:7">
      <c r="A35" s="22" t="s">
        <v>11</v>
      </c>
      <c r="B35" s="16" t="s">
        <v>12</v>
      </c>
      <c r="C35" s="25">
        <v>11530200</v>
      </c>
      <c r="D35" s="25">
        <v>5746400</v>
      </c>
      <c r="E35" s="25">
        <v>5371556.04</v>
      </c>
      <c r="F35" s="25">
        <v>5370990.1299999999</v>
      </c>
      <c r="G35" s="25">
        <f t="shared" si="0"/>
        <v>93.467042496171516</v>
      </c>
    </row>
    <row r="36" spans="1:7">
      <c r="A36" s="22" t="s">
        <v>13</v>
      </c>
      <c r="B36" s="16" t="s">
        <v>14</v>
      </c>
      <c r="C36" s="25">
        <v>9842500</v>
      </c>
      <c r="D36" s="25">
        <v>5841500</v>
      </c>
      <c r="E36" s="25">
        <v>4036222.56</v>
      </c>
      <c r="F36" s="25">
        <v>3970696.7</v>
      </c>
      <c r="G36" s="25">
        <f t="shared" si="0"/>
        <v>67.97392279380297</v>
      </c>
    </row>
    <row r="37" spans="1:7">
      <c r="A37" s="22" t="s">
        <v>15</v>
      </c>
      <c r="B37" s="16" t="s">
        <v>16</v>
      </c>
      <c r="C37" s="25">
        <v>2555800</v>
      </c>
      <c r="D37" s="25">
        <v>2297400</v>
      </c>
      <c r="E37" s="25">
        <v>1951072.92</v>
      </c>
      <c r="F37" s="25">
        <v>1928838.22</v>
      </c>
      <c r="G37" s="25">
        <f t="shared" si="0"/>
        <v>83.957439714459824</v>
      </c>
    </row>
    <row r="38" spans="1:7">
      <c r="A38" s="22" t="s">
        <v>19</v>
      </c>
      <c r="B38" s="16" t="s">
        <v>20</v>
      </c>
      <c r="C38" s="25">
        <v>2102560</v>
      </c>
      <c r="D38" s="25">
        <v>1040360</v>
      </c>
      <c r="E38" s="25">
        <v>647452.98</v>
      </c>
      <c r="F38" s="25">
        <v>637091.79</v>
      </c>
      <c r="G38" s="25">
        <f t="shared" si="0"/>
        <v>61.237628320965818</v>
      </c>
    </row>
    <row r="39" spans="1:7">
      <c r="A39" s="22" t="s">
        <v>21</v>
      </c>
      <c r="B39" s="16" t="s">
        <v>22</v>
      </c>
      <c r="C39" s="25">
        <v>40000</v>
      </c>
      <c r="D39" s="25">
        <v>21000</v>
      </c>
      <c r="E39" s="25">
        <v>15489.6</v>
      </c>
      <c r="F39" s="25">
        <v>15489.6</v>
      </c>
      <c r="G39" s="25">
        <f t="shared" si="0"/>
        <v>73.760000000000005</v>
      </c>
    </row>
    <row r="40" spans="1:7">
      <c r="A40" s="22" t="s">
        <v>167</v>
      </c>
      <c r="B40" s="16" t="s">
        <v>23</v>
      </c>
      <c r="C40" s="25">
        <v>5142100</v>
      </c>
      <c r="D40" s="25">
        <v>2480700</v>
      </c>
      <c r="E40" s="25">
        <v>1422207.06</v>
      </c>
      <c r="F40" s="25">
        <v>1389277.09</v>
      </c>
      <c r="G40" s="25">
        <f t="shared" si="0"/>
        <v>56.003430080219296</v>
      </c>
    </row>
    <row r="41" spans="1:7">
      <c r="A41" s="22" t="s">
        <v>168</v>
      </c>
      <c r="B41" s="16" t="s">
        <v>24</v>
      </c>
      <c r="C41" s="25">
        <v>1777000</v>
      </c>
      <c r="D41" s="25">
        <v>846900</v>
      </c>
      <c r="E41" s="25">
        <v>705758.51</v>
      </c>
      <c r="F41" s="25">
        <v>705758.51</v>
      </c>
      <c r="G41" s="25">
        <f t="shared" si="0"/>
        <v>83.334338174518834</v>
      </c>
    </row>
    <row r="42" spans="1:7">
      <c r="A42" s="22" t="s">
        <v>169</v>
      </c>
      <c r="B42" s="16" t="s">
        <v>25</v>
      </c>
      <c r="C42" s="25">
        <v>171550</v>
      </c>
      <c r="D42" s="25">
        <v>80200</v>
      </c>
      <c r="E42" s="25">
        <v>37801.93</v>
      </c>
      <c r="F42" s="25">
        <v>37801.93</v>
      </c>
      <c r="G42" s="25">
        <f t="shared" si="0"/>
        <v>47.134576059850374</v>
      </c>
    </row>
    <row r="43" spans="1:7">
      <c r="A43" s="22" t="s">
        <v>170</v>
      </c>
      <c r="B43" s="16" t="s">
        <v>26</v>
      </c>
      <c r="C43" s="25">
        <v>2618250</v>
      </c>
      <c r="D43" s="25">
        <v>1110500</v>
      </c>
      <c r="E43" s="25">
        <v>571078.31999999995</v>
      </c>
      <c r="F43" s="25">
        <v>538233.98</v>
      </c>
      <c r="G43" s="25">
        <f t="shared" si="0"/>
        <v>48.467715443493923</v>
      </c>
    </row>
    <row r="44" spans="1:7">
      <c r="A44" s="22" t="s">
        <v>171</v>
      </c>
      <c r="B44" s="16" t="s">
        <v>27</v>
      </c>
      <c r="C44" s="25">
        <v>227600</v>
      </c>
      <c r="D44" s="25">
        <v>122300</v>
      </c>
      <c r="E44" s="25">
        <v>85068.1</v>
      </c>
      <c r="F44" s="25">
        <v>85068.1</v>
      </c>
      <c r="G44" s="25">
        <f t="shared" si="0"/>
        <v>69.556909239574821</v>
      </c>
    </row>
    <row r="45" spans="1:7" ht="31.5">
      <c r="A45" s="22" t="s">
        <v>172</v>
      </c>
      <c r="B45" s="16" t="s">
        <v>28</v>
      </c>
      <c r="C45" s="25">
        <v>347700</v>
      </c>
      <c r="D45" s="25">
        <v>320800</v>
      </c>
      <c r="E45" s="25">
        <v>22500.2</v>
      </c>
      <c r="F45" s="25">
        <v>22414.57</v>
      </c>
      <c r="G45" s="25">
        <f t="shared" si="0"/>
        <v>6.9870854114713223</v>
      </c>
    </row>
    <row r="46" spans="1:7" ht="31.5">
      <c r="A46" s="22" t="s">
        <v>29</v>
      </c>
      <c r="B46" s="16" t="s">
        <v>30</v>
      </c>
      <c r="C46" s="25">
        <v>2040</v>
      </c>
      <c r="D46" s="25">
        <v>2040</v>
      </c>
      <c r="E46" s="25">
        <v>0</v>
      </c>
      <c r="F46" s="25">
        <v>0</v>
      </c>
      <c r="G46" s="25">
        <f t="shared" si="0"/>
        <v>0</v>
      </c>
    </row>
    <row r="47" spans="1:7" ht="47.25">
      <c r="A47" s="22" t="s">
        <v>31</v>
      </c>
      <c r="B47" s="16" t="s">
        <v>32</v>
      </c>
      <c r="C47" s="25">
        <v>2040</v>
      </c>
      <c r="D47" s="25">
        <v>2040</v>
      </c>
      <c r="E47" s="25">
        <v>0</v>
      </c>
      <c r="F47" s="25">
        <v>0</v>
      </c>
      <c r="G47" s="25">
        <f t="shared" si="0"/>
        <v>0</v>
      </c>
    </row>
    <row r="48" spans="1:7">
      <c r="A48" s="22" t="s">
        <v>37</v>
      </c>
      <c r="B48" s="16" t="s">
        <v>38</v>
      </c>
      <c r="C48" s="25">
        <v>261500</v>
      </c>
      <c r="D48" s="25">
        <v>134200</v>
      </c>
      <c r="E48" s="25">
        <v>122902.88</v>
      </c>
      <c r="F48" s="25">
        <v>76718.399999999994</v>
      </c>
      <c r="G48" s="25">
        <f t="shared" si="0"/>
        <v>57.167213114754091</v>
      </c>
    </row>
    <row r="49" spans="1:7" ht="47.25">
      <c r="A49" s="21" t="s">
        <v>41</v>
      </c>
      <c r="B49" s="15" t="s">
        <v>42</v>
      </c>
      <c r="C49" s="24">
        <v>50000</v>
      </c>
      <c r="D49" s="24">
        <v>12500</v>
      </c>
      <c r="E49" s="24">
        <v>4400</v>
      </c>
      <c r="F49" s="24">
        <v>4400</v>
      </c>
      <c r="G49" s="24">
        <f t="shared" si="0"/>
        <v>35.199999999999996</v>
      </c>
    </row>
    <row r="50" spans="1:7">
      <c r="A50" s="22" t="s">
        <v>3</v>
      </c>
      <c r="B50" s="16" t="s">
        <v>4</v>
      </c>
      <c r="C50" s="25">
        <v>50000</v>
      </c>
      <c r="D50" s="25">
        <v>12500</v>
      </c>
      <c r="E50" s="25">
        <v>4400</v>
      </c>
      <c r="F50" s="25">
        <v>4400</v>
      </c>
      <c r="G50" s="25">
        <f t="shared" si="0"/>
        <v>35.199999999999996</v>
      </c>
    </row>
    <row r="51" spans="1:7">
      <c r="A51" s="22" t="s">
        <v>13</v>
      </c>
      <c r="B51" s="16" t="s">
        <v>14</v>
      </c>
      <c r="C51" s="25">
        <v>50000</v>
      </c>
      <c r="D51" s="25">
        <v>12500</v>
      </c>
      <c r="E51" s="25">
        <v>4400</v>
      </c>
      <c r="F51" s="25">
        <v>4400</v>
      </c>
      <c r="G51" s="25">
        <f t="shared" si="0"/>
        <v>35.199999999999996</v>
      </c>
    </row>
    <row r="52" spans="1:7" ht="31.5">
      <c r="A52" s="22" t="s">
        <v>29</v>
      </c>
      <c r="B52" s="16" t="s">
        <v>30</v>
      </c>
      <c r="C52" s="25">
        <v>50000</v>
      </c>
      <c r="D52" s="25">
        <v>12500</v>
      </c>
      <c r="E52" s="25">
        <v>4400</v>
      </c>
      <c r="F52" s="25">
        <v>4400</v>
      </c>
      <c r="G52" s="25">
        <f t="shared" si="0"/>
        <v>35.199999999999996</v>
      </c>
    </row>
    <row r="53" spans="1:7" ht="47.25">
      <c r="A53" s="22" t="s">
        <v>31</v>
      </c>
      <c r="B53" s="16" t="s">
        <v>32</v>
      </c>
      <c r="C53" s="25">
        <v>50000</v>
      </c>
      <c r="D53" s="25">
        <v>12500</v>
      </c>
      <c r="E53" s="25">
        <v>4400</v>
      </c>
      <c r="F53" s="25">
        <v>4400</v>
      </c>
      <c r="G53" s="25">
        <f t="shared" si="0"/>
        <v>35.199999999999996</v>
      </c>
    </row>
    <row r="54" spans="1:7">
      <c r="A54" s="21" t="s">
        <v>43</v>
      </c>
      <c r="B54" s="15" t="s">
        <v>44</v>
      </c>
      <c r="C54" s="24">
        <v>2576170</v>
      </c>
      <c r="D54" s="24">
        <v>1240000</v>
      </c>
      <c r="E54" s="24">
        <v>777518.8</v>
      </c>
      <c r="F54" s="24">
        <v>777518.8</v>
      </c>
      <c r="G54" s="24">
        <f t="shared" si="0"/>
        <v>62.703129032258062</v>
      </c>
    </row>
    <row r="55" spans="1:7">
      <c r="A55" s="22" t="s">
        <v>3</v>
      </c>
      <c r="B55" s="16" t="s">
        <v>4</v>
      </c>
      <c r="C55" s="25">
        <v>2576170</v>
      </c>
      <c r="D55" s="25">
        <v>1240000</v>
      </c>
      <c r="E55" s="25">
        <v>777518.8</v>
      </c>
      <c r="F55" s="25">
        <v>777518.8</v>
      </c>
      <c r="G55" s="25">
        <f t="shared" si="0"/>
        <v>62.703129032258062</v>
      </c>
    </row>
    <row r="56" spans="1:7">
      <c r="A56" s="22" t="s">
        <v>13</v>
      </c>
      <c r="B56" s="16" t="s">
        <v>14</v>
      </c>
      <c r="C56" s="25">
        <v>1926170</v>
      </c>
      <c r="D56" s="25">
        <v>690000</v>
      </c>
      <c r="E56" s="25">
        <v>482055</v>
      </c>
      <c r="F56" s="25">
        <v>482055</v>
      </c>
      <c r="G56" s="25">
        <f t="shared" si="0"/>
        <v>69.863043478260863</v>
      </c>
    </row>
    <row r="57" spans="1:7">
      <c r="A57" s="22" t="s">
        <v>15</v>
      </c>
      <c r="B57" s="16" t="s">
        <v>16</v>
      </c>
      <c r="C57" s="25">
        <v>700000</v>
      </c>
      <c r="D57" s="25">
        <v>359700</v>
      </c>
      <c r="E57" s="25">
        <v>231155</v>
      </c>
      <c r="F57" s="25">
        <v>231155</v>
      </c>
      <c r="G57" s="25">
        <f t="shared" si="0"/>
        <v>64.26327495134835</v>
      </c>
    </row>
    <row r="58" spans="1:7">
      <c r="A58" s="22" t="s">
        <v>19</v>
      </c>
      <c r="B58" s="16" t="s">
        <v>20</v>
      </c>
      <c r="C58" s="25">
        <v>1226170</v>
      </c>
      <c r="D58" s="25">
        <v>330300</v>
      </c>
      <c r="E58" s="25">
        <v>250900</v>
      </c>
      <c r="F58" s="25">
        <v>250900</v>
      </c>
      <c r="G58" s="25">
        <f t="shared" si="0"/>
        <v>75.961247350893117</v>
      </c>
    </row>
    <row r="59" spans="1:7">
      <c r="A59" s="22" t="s">
        <v>177</v>
      </c>
      <c r="B59" s="16" t="s">
        <v>35</v>
      </c>
      <c r="C59" s="25">
        <v>300000</v>
      </c>
      <c r="D59" s="25">
        <v>200000</v>
      </c>
      <c r="E59" s="25">
        <v>115527.39</v>
      </c>
      <c r="F59" s="25">
        <v>115527.39</v>
      </c>
      <c r="G59" s="25">
        <f t="shared" si="0"/>
        <v>57.763695000000006</v>
      </c>
    </row>
    <row r="60" spans="1:7">
      <c r="A60" s="22" t="s">
        <v>178</v>
      </c>
      <c r="B60" s="16" t="s">
        <v>36</v>
      </c>
      <c r="C60" s="25">
        <v>300000</v>
      </c>
      <c r="D60" s="25">
        <v>200000</v>
      </c>
      <c r="E60" s="25">
        <v>115527.39</v>
      </c>
      <c r="F60" s="25">
        <v>115527.39</v>
      </c>
      <c r="G60" s="25">
        <f t="shared" si="0"/>
        <v>57.763695000000006</v>
      </c>
    </row>
    <row r="61" spans="1:7">
      <c r="A61" s="22" t="s">
        <v>37</v>
      </c>
      <c r="B61" s="16" t="s">
        <v>38</v>
      </c>
      <c r="C61" s="25">
        <v>350000</v>
      </c>
      <c r="D61" s="25">
        <v>350000</v>
      </c>
      <c r="E61" s="25">
        <v>179936.41</v>
      </c>
      <c r="F61" s="25">
        <v>179936.41</v>
      </c>
      <c r="G61" s="25">
        <f t="shared" si="0"/>
        <v>51.410402857142856</v>
      </c>
    </row>
    <row r="62" spans="1:7" ht="31.5">
      <c r="A62" s="21" t="s">
        <v>179</v>
      </c>
      <c r="B62" s="15" t="s">
        <v>45</v>
      </c>
      <c r="C62" s="24">
        <v>19766804</v>
      </c>
      <c r="D62" s="24">
        <v>11201284</v>
      </c>
      <c r="E62" s="24">
        <v>10070176.039999999</v>
      </c>
      <c r="F62" s="24">
        <v>10070176.039999999</v>
      </c>
      <c r="G62" s="24">
        <f t="shared" si="0"/>
        <v>89.901979451641438</v>
      </c>
    </row>
    <row r="63" spans="1:7">
      <c r="A63" s="22" t="s">
        <v>3</v>
      </c>
      <c r="B63" s="16" t="s">
        <v>4</v>
      </c>
      <c r="C63" s="25">
        <v>19766804</v>
      </c>
      <c r="D63" s="25">
        <v>11201284</v>
      </c>
      <c r="E63" s="25">
        <v>10070176.039999999</v>
      </c>
      <c r="F63" s="25">
        <v>10070176.039999999</v>
      </c>
      <c r="G63" s="25">
        <f t="shared" si="0"/>
        <v>89.901979451641438</v>
      </c>
    </row>
    <row r="64" spans="1:7">
      <c r="A64" s="22" t="s">
        <v>175</v>
      </c>
      <c r="B64" s="16" t="s">
        <v>33</v>
      </c>
      <c r="C64" s="25">
        <v>19766804</v>
      </c>
      <c r="D64" s="25">
        <v>11201284</v>
      </c>
      <c r="E64" s="25">
        <v>10070176.039999999</v>
      </c>
      <c r="F64" s="25">
        <v>10070176.039999999</v>
      </c>
      <c r="G64" s="25">
        <f t="shared" si="0"/>
        <v>89.901979451641438</v>
      </c>
    </row>
    <row r="65" spans="1:7" ht="31.5">
      <c r="A65" s="22" t="s">
        <v>176</v>
      </c>
      <c r="B65" s="16" t="s">
        <v>34</v>
      </c>
      <c r="C65" s="25">
        <v>19766804</v>
      </c>
      <c r="D65" s="25">
        <v>11201284</v>
      </c>
      <c r="E65" s="25">
        <v>10070176.039999999</v>
      </c>
      <c r="F65" s="25">
        <v>10070176.039999999</v>
      </c>
      <c r="G65" s="25">
        <f t="shared" si="0"/>
        <v>89.901979451641438</v>
      </c>
    </row>
    <row r="66" spans="1:7">
      <c r="A66" s="21" t="s">
        <v>5</v>
      </c>
      <c r="B66" s="15" t="s">
        <v>46</v>
      </c>
      <c r="C66" s="24">
        <v>8941500</v>
      </c>
      <c r="D66" s="24">
        <v>4808200</v>
      </c>
      <c r="E66" s="24">
        <v>3291673.44</v>
      </c>
      <c r="F66" s="24">
        <v>3291673.44</v>
      </c>
      <c r="G66" s="24">
        <f t="shared" si="0"/>
        <v>68.45957822053991</v>
      </c>
    </row>
    <row r="67" spans="1:7">
      <c r="A67" s="22" t="s">
        <v>3</v>
      </c>
      <c r="B67" s="16" t="s">
        <v>4</v>
      </c>
      <c r="C67" s="25">
        <v>8941500</v>
      </c>
      <c r="D67" s="25">
        <v>4808200</v>
      </c>
      <c r="E67" s="25">
        <v>3291673.44</v>
      </c>
      <c r="F67" s="25">
        <v>3291673.44</v>
      </c>
      <c r="G67" s="25">
        <f t="shared" si="0"/>
        <v>68.45957822053991</v>
      </c>
    </row>
    <row r="68" spans="1:7">
      <c r="A68" s="22" t="s">
        <v>175</v>
      </c>
      <c r="B68" s="16" t="s">
        <v>33</v>
      </c>
      <c r="C68" s="25">
        <v>8941500</v>
      </c>
      <c r="D68" s="25">
        <v>4808200</v>
      </c>
      <c r="E68" s="25">
        <v>3291673.44</v>
      </c>
      <c r="F68" s="25">
        <v>3291673.44</v>
      </c>
      <c r="G68" s="25">
        <f t="shared" si="0"/>
        <v>68.45957822053991</v>
      </c>
    </row>
    <row r="69" spans="1:7" ht="31.5">
      <c r="A69" s="22" t="s">
        <v>176</v>
      </c>
      <c r="B69" s="16" t="s">
        <v>34</v>
      </c>
      <c r="C69" s="25">
        <v>8941500</v>
      </c>
      <c r="D69" s="25">
        <v>4808200</v>
      </c>
      <c r="E69" s="25">
        <v>3291673.44</v>
      </c>
      <c r="F69" s="25">
        <v>3291673.44</v>
      </c>
      <c r="G69" s="25">
        <f t="shared" si="0"/>
        <v>68.45957822053991</v>
      </c>
    </row>
    <row r="70" spans="1:7" ht="47.25">
      <c r="A70" s="21" t="s">
        <v>9</v>
      </c>
      <c r="B70" s="15" t="s">
        <v>47</v>
      </c>
      <c r="C70" s="24">
        <v>8963200</v>
      </c>
      <c r="D70" s="24">
        <v>5218342</v>
      </c>
      <c r="E70" s="24">
        <v>3807273.5</v>
      </c>
      <c r="F70" s="24">
        <v>3807273.5</v>
      </c>
      <c r="G70" s="24">
        <f t="shared" si="0"/>
        <v>72.959447655979616</v>
      </c>
    </row>
    <row r="71" spans="1:7">
      <c r="A71" s="22" t="s">
        <v>3</v>
      </c>
      <c r="B71" s="16" t="s">
        <v>4</v>
      </c>
      <c r="C71" s="25">
        <v>8963200</v>
      </c>
      <c r="D71" s="25">
        <v>5218342</v>
      </c>
      <c r="E71" s="25">
        <v>3807273.5</v>
      </c>
      <c r="F71" s="25">
        <v>3807273.5</v>
      </c>
      <c r="G71" s="25">
        <f t="shared" ref="G71:G134" si="1">IF(D71=0,0,(F71/D71)*100)</f>
        <v>72.959447655979616</v>
      </c>
    </row>
    <row r="72" spans="1:7">
      <c r="A72" s="22" t="s">
        <v>175</v>
      </c>
      <c r="B72" s="16" t="s">
        <v>33</v>
      </c>
      <c r="C72" s="25">
        <v>8963200</v>
      </c>
      <c r="D72" s="25">
        <v>5218342</v>
      </c>
      <c r="E72" s="25">
        <v>3807273.5</v>
      </c>
      <c r="F72" s="25">
        <v>3807273.5</v>
      </c>
      <c r="G72" s="25">
        <f t="shared" si="1"/>
        <v>72.959447655979616</v>
      </c>
    </row>
    <row r="73" spans="1:7" ht="31.5">
      <c r="A73" s="22" t="s">
        <v>176</v>
      </c>
      <c r="B73" s="16" t="s">
        <v>34</v>
      </c>
      <c r="C73" s="25">
        <v>8963200</v>
      </c>
      <c r="D73" s="25">
        <v>5218342</v>
      </c>
      <c r="E73" s="25">
        <v>3807273.5</v>
      </c>
      <c r="F73" s="25">
        <v>3807273.5</v>
      </c>
      <c r="G73" s="25">
        <f t="shared" si="1"/>
        <v>72.959447655979616</v>
      </c>
    </row>
    <row r="74" spans="1:7" ht="31.5">
      <c r="A74" s="21" t="s">
        <v>180</v>
      </c>
      <c r="B74" s="15" t="s">
        <v>48</v>
      </c>
      <c r="C74" s="24">
        <v>1629600</v>
      </c>
      <c r="D74" s="24">
        <v>810200</v>
      </c>
      <c r="E74" s="24">
        <v>721639.06</v>
      </c>
      <c r="F74" s="24">
        <v>721639.06</v>
      </c>
      <c r="G74" s="24">
        <f t="shared" si="1"/>
        <v>89.069249568007905</v>
      </c>
    </row>
    <row r="75" spans="1:7">
      <c r="A75" s="22" t="s">
        <v>3</v>
      </c>
      <c r="B75" s="16" t="s">
        <v>4</v>
      </c>
      <c r="C75" s="25">
        <v>1629600</v>
      </c>
      <c r="D75" s="25">
        <v>810200</v>
      </c>
      <c r="E75" s="25">
        <v>721639.06</v>
      </c>
      <c r="F75" s="25">
        <v>721639.06</v>
      </c>
      <c r="G75" s="25">
        <f t="shared" si="1"/>
        <v>89.069249568007905</v>
      </c>
    </row>
    <row r="76" spans="1:7">
      <c r="A76" s="22" t="s">
        <v>175</v>
      </c>
      <c r="B76" s="16" t="s">
        <v>33</v>
      </c>
      <c r="C76" s="25">
        <v>1629600</v>
      </c>
      <c r="D76" s="25">
        <v>810200</v>
      </c>
      <c r="E76" s="25">
        <v>721639.06</v>
      </c>
      <c r="F76" s="25">
        <v>721639.06</v>
      </c>
      <c r="G76" s="25">
        <f t="shared" si="1"/>
        <v>89.069249568007905</v>
      </c>
    </row>
    <row r="77" spans="1:7" ht="31.5">
      <c r="A77" s="22" t="s">
        <v>176</v>
      </c>
      <c r="B77" s="16" t="s">
        <v>34</v>
      </c>
      <c r="C77" s="25">
        <v>1629600</v>
      </c>
      <c r="D77" s="25">
        <v>810200</v>
      </c>
      <c r="E77" s="25">
        <v>721639.06</v>
      </c>
      <c r="F77" s="25">
        <v>721639.06</v>
      </c>
      <c r="G77" s="25">
        <f t="shared" si="1"/>
        <v>89.069249568007905</v>
      </c>
    </row>
    <row r="78" spans="1:7" ht="31.5">
      <c r="A78" s="21" t="s">
        <v>181</v>
      </c>
      <c r="B78" s="15" t="s">
        <v>50</v>
      </c>
      <c r="C78" s="24">
        <v>4999900</v>
      </c>
      <c r="D78" s="24">
        <v>2320900</v>
      </c>
      <c r="E78" s="24">
        <v>1624500</v>
      </c>
      <c r="F78" s="24">
        <v>1614500</v>
      </c>
      <c r="G78" s="24">
        <f t="shared" si="1"/>
        <v>69.563531388685433</v>
      </c>
    </row>
    <row r="79" spans="1:7">
      <c r="A79" s="22" t="s">
        <v>3</v>
      </c>
      <c r="B79" s="16" t="s">
        <v>4</v>
      </c>
      <c r="C79" s="25">
        <v>4999900</v>
      </c>
      <c r="D79" s="25">
        <v>2320900</v>
      </c>
      <c r="E79" s="25">
        <v>1624500</v>
      </c>
      <c r="F79" s="25">
        <v>1614500</v>
      </c>
      <c r="G79" s="25">
        <f t="shared" si="1"/>
        <v>69.563531388685433</v>
      </c>
    </row>
    <row r="80" spans="1:7">
      <c r="A80" s="22" t="s">
        <v>13</v>
      </c>
      <c r="B80" s="16" t="s">
        <v>14</v>
      </c>
      <c r="C80" s="25">
        <v>999900</v>
      </c>
      <c r="D80" s="25">
        <v>604900</v>
      </c>
      <c r="E80" s="25">
        <v>31000</v>
      </c>
      <c r="F80" s="25">
        <v>21000</v>
      </c>
      <c r="G80" s="25">
        <f t="shared" si="1"/>
        <v>3.4716482063150935</v>
      </c>
    </row>
    <row r="81" spans="1:7">
      <c r="A81" s="22" t="s">
        <v>15</v>
      </c>
      <c r="B81" s="16" t="s">
        <v>16</v>
      </c>
      <c r="C81" s="25">
        <v>89900</v>
      </c>
      <c r="D81" s="25">
        <v>89900</v>
      </c>
      <c r="E81" s="25">
        <v>21000</v>
      </c>
      <c r="F81" s="25">
        <v>21000</v>
      </c>
      <c r="G81" s="25">
        <f t="shared" si="1"/>
        <v>23.359288097886541</v>
      </c>
    </row>
    <row r="82" spans="1:7">
      <c r="A82" s="22" t="s">
        <v>19</v>
      </c>
      <c r="B82" s="16" t="s">
        <v>20</v>
      </c>
      <c r="C82" s="25">
        <v>910000</v>
      </c>
      <c r="D82" s="25">
        <v>515000</v>
      </c>
      <c r="E82" s="25">
        <v>10000</v>
      </c>
      <c r="F82" s="25">
        <v>0</v>
      </c>
      <c r="G82" s="25">
        <f t="shared" si="1"/>
        <v>0</v>
      </c>
    </row>
    <row r="83" spans="1:7">
      <c r="A83" s="22" t="s">
        <v>177</v>
      </c>
      <c r="B83" s="16" t="s">
        <v>35</v>
      </c>
      <c r="C83" s="25">
        <v>4000000</v>
      </c>
      <c r="D83" s="25">
        <v>1716000</v>
      </c>
      <c r="E83" s="25">
        <v>1593500</v>
      </c>
      <c r="F83" s="25">
        <v>1593500</v>
      </c>
      <c r="G83" s="25">
        <f t="shared" si="1"/>
        <v>92.861305361305355</v>
      </c>
    </row>
    <row r="84" spans="1:7">
      <c r="A84" s="22" t="s">
        <v>178</v>
      </c>
      <c r="B84" s="16" t="s">
        <v>36</v>
      </c>
      <c r="C84" s="25">
        <v>4000000</v>
      </c>
      <c r="D84" s="25">
        <v>1716000</v>
      </c>
      <c r="E84" s="25">
        <v>1593500</v>
      </c>
      <c r="F84" s="25">
        <v>1593500</v>
      </c>
      <c r="G84" s="25">
        <f t="shared" si="1"/>
        <v>92.861305361305355</v>
      </c>
    </row>
    <row r="85" spans="1:7" ht="31.5">
      <c r="A85" s="21" t="s">
        <v>156</v>
      </c>
      <c r="B85" s="15" t="s">
        <v>157</v>
      </c>
      <c r="C85" s="24">
        <v>0</v>
      </c>
      <c r="D85" s="24">
        <v>0</v>
      </c>
      <c r="E85" s="24">
        <v>0</v>
      </c>
      <c r="F85" s="24">
        <v>0</v>
      </c>
      <c r="G85" s="24">
        <f t="shared" si="1"/>
        <v>0</v>
      </c>
    </row>
    <row r="86" spans="1:7">
      <c r="A86" s="22" t="s">
        <v>3</v>
      </c>
      <c r="B86" s="16" t="s">
        <v>4</v>
      </c>
      <c r="C86" s="25">
        <v>0</v>
      </c>
      <c r="D86" s="25">
        <v>0</v>
      </c>
      <c r="E86" s="25">
        <v>0</v>
      </c>
      <c r="F86" s="25">
        <v>0</v>
      </c>
      <c r="G86" s="25">
        <f t="shared" si="1"/>
        <v>0</v>
      </c>
    </row>
    <row r="87" spans="1:7">
      <c r="A87" s="22" t="s">
        <v>13</v>
      </c>
      <c r="B87" s="16" t="s">
        <v>14</v>
      </c>
      <c r="C87" s="25">
        <v>0</v>
      </c>
      <c r="D87" s="25">
        <v>0</v>
      </c>
      <c r="E87" s="25">
        <v>0</v>
      </c>
      <c r="F87" s="25">
        <v>0</v>
      </c>
      <c r="G87" s="25">
        <f t="shared" si="1"/>
        <v>0</v>
      </c>
    </row>
    <row r="88" spans="1:7">
      <c r="A88" s="22" t="s">
        <v>19</v>
      </c>
      <c r="B88" s="16" t="s">
        <v>20</v>
      </c>
      <c r="C88" s="25">
        <v>0</v>
      </c>
      <c r="D88" s="25">
        <v>0</v>
      </c>
      <c r="E88" s="25">
        <v>0</v>
      </c>
      <c r="F88" s="25">
        <v>0</v>
      </c>
      <c r="G88" s="25">
        <f t="shared" si="1"/>
        <v>0</v>
      </c>
    </row>
    <row r="89" spans="1:7">
      <c r="A89" s="21" t="s">
        <v>182</v>
      </c>
      <c r="B89" s="15" t="s">
        <v>51</v>
      </c>
      <c r="C89" s="24">
        <v>9163200</v>
      </c>
      <c r="D89" s="24">
        <v>4604000</v>
      </c>
      <c r="E89" s="24">
        <v>2261073.65</v>
      </c>
      <c r="F89" s="24">
        <v>2261073.65</v>
      </c>
      <c r="G89" s="24">
        <f t="shared" si="1"/>
        <v>49.111069721980883</v>
      </c>
    </row>
    <row r="90" spans="1:7">
      <c r="A90" s="22" t="s">
        <v>3</v>
      </c>
      <c r="B90" s="16" t="s">
        <v>4</v>
      </c>
      <c r="C90" s="25">
        <v>9163200</v>
      </c>
      <c r="D90" s="25">
        <v>4604000</v>
      </c>
      <c r="E90" s="25">
        <v>2261073.65</v>
      </c>
      <c r="F90" s="25">
        <v>2261073.65</v>
      </c>
      <c r="G90" s="25">
        <f t="shared" si="1"/>
        <v>49.111069721980883</v>
      </c>
    </row>
    <row r="91" spans="1:7">
      <c r="A91" s="22" t="s">
        <v>13</v>
      </c>
      <c r="B91" s="16" t="s">
        <v>14</v>
      </c>
      <c r="C91" s="25">
        <v>9163200</v>
      </c>
      <c r="D91" s="25">
        <v>4604000</v>
      </c>
      <c r="E91" s="25">
        <v>2261073.65</v>
      </c>
      <c r="F91" s="25">
        <v>2261073.65</v>
      </c>
      <c r="G91" s="25">
        <f t="shared" si="1"/>
        <v>49.111069721980883</v>
      </c>
    </row>
    <row r="92" spans="1:7">
      <c r="A92" s="22" t="s">
        <v>15</v>
      </c>
      <c r="B92" s="16" t="s">
        <v>16</v>
      </c>
      <c r="C92" s="25">
        <v>43000</v>
      </c>
      <c r="D92" s="25">
        <v>43000</v>
      </c>
      <c r="E92" s="25">
        <v>35900</v>
      </c>
      <c r="F92" s="25">
        <v>35900</v>
      </c>
      <c r="G92" s="25">
        <f t="shared" si="1"/>
        <v>83.488372093023258</v>
      </c>
    </row>
    <row r="93" spans="1:7">
      <c r="A93" s="22" t="s">
        <v>19</v>
      </c>
      <c r="B93" s="16" t="s">
        <v>20</v>
      </c>
      <c r="C93" s="25">
        <v>8114500</v>
      </c>
      <c r="D93" s="25">
        <v>4065500</v>
      </c>
      <c r="E93" s="25">
        <v>1954765.4</v>
      </c>
      <c r="F93" s="25">
        <v>1954765.4</v>
      </c>
      <c r="G93" s="25">
        <f t="shared" si="1"/>
        <v>48.081795597097525</v>
      </c>
    </row>
    <row r="94" spans="1:7">
      <c r="A94" s="22" t="s">
        <v>167</v>
      </c>
      <c r="B94" s="16" t="s">
        <v>23</v>
      </c>
      <c r="C94" s="25">
        <v>1005700</v>
      </c>
      <c r="D94" s="25">
        <v>495500</v>
      </c>
      <c r="E94" s="25">
        <v>270408.25</v>
      </c>
      <c r="F94" s="25">
        <v>270408.25</v>
      </c>
      <c r="G94" s="25">
        <f t="shared" si="1"/>
        <v>54.57280524722502</v>
      </c>
    </row>
    <row r="95" spans="1:7">
      <c r="A95" s="22" t="s">
        <v>169</v>
      </c>
      <c r="B95" s="16" t="s">
        <v>25</v>
      </c>
      <c r="C95" s="25">
        <v>6000</v>
      </c>
      <c r="D95" s="25">
        <v>5100</v>
      </c>
      <c r="E95" s="25">
        <v>0</v>
      </c>
      <c r="F95" s="25">
        <v>0</v>
      </c>
      <c r="G95" s="25">
        <f t="shared" si="1"/>
        <v>0</v>
      </c>
    </row>
    <row r="96" spans="1:7">
      <c r="A96" s="22" t="s">
        <v>170</v>
      </c>
      <c r="B96" s="16" t="s">
        <v>26</v>
      </c>
      <c r="C96" s="25">
        <v>9900</v>
      </c>
      <c r="D96" s="25">
        <v>6400</v>
      </c>
      <c r="E96" s="25">
        <v>1183.97</v>
      </c>
      <c r="F96" s="25">
        <v>1183.97</v>
      </c>
      <c r="G96" s="25">
        <f t="shared" si="1"/>
        <v>18.49953125</v>
      </c>
    </row>
    <row r="97" spans="1:7" ht="31.5">
      <c r="A97" s="22" t="s">
        <v>172</v>
      </c>
      <c r="B97" s="16" t="s">
        <v>28</v>
      </c>
      <c r="C97" s="25">
        <v>989800</v>
      </c>
      <c r="D97" s="25">
        <v>484000</v>
      </c>
      <c r="E97" s="25">
        <v>269224.28000000003</v>
      </c>
      <c r="F97" s="25">
        <v>269224.28000000003</v>
      </c>
      <c r="G97" s="25">
        <f t="shared" si="1"/>
        <v>55.624851239669425</v>
      </c>
    </row>
    <row r="98" spans="1:7">
      <c r="A98" s="21" t="s">
        <v>220</v>
      </c>
      <c r="B98" s="15" t="s">
        <v>117</v>
      </c>
      <c r="C98" s="24">
        <v>3000</v>
      </c>
      <c r="D98" s="24">
        <v>3000</v>
      </c>
      <c r="E98" s="24">
        <v>3000</v>
      </c>
      <c r="F98" s="24">
        <v>0</v>
      </c>
      <c r="G98" s="24">
        <f t="shared" si="1"/>
        <v>0</v>
      </c>
    </row>
    <row r="99" spans="1:7">
      <c r="A99" s="22" t="s">
        <v>3</v>
      </c>
      <c r="B99" s="16" t="s">
        <v>4</v>
      </c>
      <c r="C99" s="25">
        <v>3000</v>
      </c>
      <c r="D99" s="25">
        <v>3000</v>
      </c>
      <c r="E99" s="25">
        <v>3000</v>
      </c>
      <c r="F99" s="25">
        <v>0</v>
      </c>
      <c r="G99" s="25">
        <f t="shared" si="1"/>
        <v>0</v>
      </c>
    </row>
    <row r="100" spans="1:7">
      <c r="A100" s="22" t="s">
        <v>13</v>
      </c>
      <c r="B100" s="16" t="s">
        <v>14</v>
      </c>
      <c r="C100" s="25">
        <v>3000</v>
      </c>
      <c r="D100" s="25">
        <v>3000</v>
      </c>
      <c r="E100" s="25">
        <v>3000</v>
      </c>
      <c r="F100" s="25">
        <v>0</v>
      </c>
      <c r="G100" s="25">
        <f t="shared" si="1"/>
        <v>0</v>
      </c>
    </row>
    <row r="101" spans="1:7">
      <c r="A101" s="22" t="s">
        <v>19</v>
      </c>
      <c r="B101" s="16" t="s">
        <v>20</v>
      </c>
      <c r="C101" s="25">
        <v>3000</v>
      </c>
      <c r="D101" s="25">
        <v>3000</v>
      </c>
      <c r="E101" s="25">
        <v>3000</v>
      </c>
      <c r="F101" s="25">
        <v>0</v>
      </c>
      <c r="G101" s="25">
        <f t="shared" si="1"/>
        <v>0</v>
      </c>
    </row>
    <row r="102" spans="1:7" ht="31.5">
      <c r="A102" s="21" t="s">
        <v>184</v>
      </c>
      <c r="B102" s="15" t="s">
        <v>52</v>
      </c>
      <c r="C102" s="24">
        <v>110000</v>
      </c>
      <c r="D102" s="24">
        <v>110000</v>
      </c>
      <c r="E102" s="24">
        <v>105295</v>
      </c>
      <c r="F102" s="24">
        <v>76895</v>
      </c>
      <c r="G102" s="24">
        <f t="shared" si="1"/>
        <v>69.904545454545456</v>
      </c>
    </row>
    <row r="103" spans="1:7">
      <c r="A103" s="22" t="s">
        <v>3</v>
      </c>
      <c r="B103" s="16" t="s">
        <v>4</v>
      </c>
      <c r="C103" s="25">
        <v>110000</v>
      </c>
      <c r="D103" s="25">
        <v>110000</v>
      </c>
      <c r="E103" s="25">
        <v>105295</v>
      </c>
      <c r="F103" s="25">
        <v>76895</v>
      </c>
      <c r="G103" s="25">
        <f t="shared" si="1"/>
        <v>69.904545454545456</v>
      </c>
    </row>
    <row r="104" spans="1:7">
      <c r="A104" s="22" t="s">
        <v>37</v>
      </c>
      <c r="B104" s="16" t="s">
        <v>38</v>
      </c>
      <c r="C104" s="25">
        <v>110000</v>
      </c>
      <c r="D104" s="25">
        <v>110000</v>
      </c>
      <c r="E104" s="25">
        <v>105295</v>
      </c>
      <c r="F104" s="25">
        <v>76895</v>
      </c>
      <c r="G104" s="25">
        <f t="shared" si="1"/>
        <v>69.904545454545456</v>
      </c>
    </row>
    <row r="105" spans="1:7" ht="47.25">
      <c r="A105" s="21" t="s">
        <v>219</v>
      </c>
      <c r="B105" s="15" t="s">
        <v>53</v>
      </c>
      <c r="C105" s="24">
        <v>91000</v>
      </c>
      <c r="D105" s="24">
        <v>91000</v>
      </c>
      <c r="E105" s="24">
        <v>0</v>
      </c>
      <c r="F105" s="24">
        <v>0</v>
      </c>
      <c r="G105" s="24">
        <f t="shared" si="1"/>
        <v>0</v>
      </c>
    </row>
    <row r="106" spans="1:7">
      <c r="A106" s="22" t="s">
        <v>3</v>
      </c>
      <c r="B106" s="16" t="s">
        <v>4</v>
      </c>
      <c r="C106" s="25">
        <v>91000</v>
      </c>
      <c r="D106" s="25">
        <v>91000</v>
      </c>
      <c r="E106" s="25">
        <v>0</v>
      </c>
      <c r="F106" s="25">
        <v>0</v>
      </c>
      <c r="G106" s="25">
        <f t="shared" si="1"/>
        <v>0</v>
      </c>
    </row>
    <row r="107" spans="1:7">
      <c r="A107" s="22" t="s">
        <v>13</v>
      </c>
      <c r="B107" s="16" t="s">
        <v>14</v>
      </c>
      <c r="C107" s="25">
        <v>91000</v>
      </c>
      <c r="D107" s="25">
        <v>91000</v>
      </c>
      <c r="E107" s="25">
        <v>0</v>
      </c>
      <c r="F107" s="25">
        <v>0</v>
      </c>
      <c r="G107" s="25">
        <f t="shared" si="1"/>
        <v>0</v>
      </c>
    </row>
    <row r="108" spans="1:7">
      <c r="A108" s="22" t="s">
        <v>19</v>
      </c>
      <c r="B108" s="16" t="s">
        <v>20</v>
      </c>
      <c r="C108" s="25">
        <v>91000</v>
      </c>
      <c r="D108" s="25">
        <v>91000</v>
      </c>
      <c r="E108" s="25">
        <v>0</v>
      </c>
      <c r="F108" s="25">
        <v>0</v>
      </c>
      <c r="G108" s="25">
        <f t="shared" si="1"/>
        <v>0</v>
      </c>
    </row>
    <row r="109" spans="1:7" ht="31.5">
      <c r="A109" s="21" t="s">
        <v>185</v>
      </c>
      <c r="B109" s="15" t="s">
        <v>54</v>
      </c>
      <c r="C109" s="24">
        <v>21287101</v>
      </c>
      <c r="D109" s="24">
        <v>10650101</v>
      </c>
      <c r="E109" s="24">
        <v>9251677.6399999987</v>
      </c>
      <c r="F109" s="24">
        <v>9251677.6399999987</v>
      </c>
      <c r="G109" s="24">
        <f t="shared" si="1"/>
        <v>86.869388750397761</v>
      </c>
    </row>
    <row r="110" spans="1:7">
      <c r="A110" s="22" t="s">
        <v>3</v>
      </c>
      <c r="B110" s="16" t="s">
        <v>4</v>
      </c>
      <c r="C110" s="25">
        <v>21287101</v>
      </c>
      <c r="D110" s="25">
        <v>10650101</v>
      </c>
      <c r="E110" s="25">
        <v>9251677.6399999987</v>
      </c>
      <c r="F110" s="25">
        <v>9251677.6399999987</v>
      </c>
      <c r="G110" s="25">
        <f t="shared" si="1"/>
        <v>86.869388750397761</v>
      </c>
    </row>
    <row r="111" spans="1:7" ht="31.5">
      <c r="A111" s="22" t="s">
        <v>5</v>
      </c>
      <c r="B111" s="16" t="s">
        <v>6</v>
      </c>
      <c r="C111" s="25">
        <v>18973100</v>
      </c>
      <c r="D111" s="25">
        <v>9846000</v>
      </c>
      <c r="E111" s="25">
        <v>8658417.5800000001</v>
      </c>
      <c r="F111" s="25">
        <v>8658417.5800000001</v>
      </c>
      <c r="G111" s="25">
        <f t="shared" si="1"/>
        <v>87.938427584806007</v>
      </c>
    </row>
    <row r="112" spans="1:7">
      <c r="A112" s="22" t="s">
        <v>7</v>
      </c>
      <c r="B112" s="16" t="s">
        <v>8</v>
      </c>
      <c r="C112" s="25">
        <v>15554200</v>
      </c>
      <c r="D112" s="25">
        <v>8071000</v>
      </c>
      <c r="E112" s="25">
        <v>7091250.0499999998</v>
      </c>
      <c r="F112" s="25">
        <v>7091250.0499999998</v>
      </c>
      <c r="G112" s="25">
        <f t="shared" si="1"/>
        <v>87.860860488167518</v>
      </c>
    </row>
    <row r="113" spans="1:7">
      <c r="A113" s="22" t="s">
        <v>9</v>
      </c>
      <c r="B113" s="16" t="s">
        <v>10</v>
      </c>
      <c r="C113" s="25">
        <v>15554200</v>
      </c>
      <c r="D113" s="25">
        <v>8071000</v>
      </c>
      <c r="E113" s="25">
        <v>7091250.0499999998</v>
      </c>
      <c r="F113" s="25">
        <v>7091250.0499999998</v>
      </c>
      <c r="G113" s="25">
        <f t="shared" si="1"/>
        <v>87.860860488167518</v>
      </c>
    </row>
    <row r="114" spans="1:7">
      <c r="A114" s="22" t="s">
        <v>11</v>
      </c>
      <c r="B114" s="16" t="s">
        <v>12</v>
      </c>
      <c r="C114" s="25">
        <v>3418900</v>
      </c>
      <c r="D114" s="25">
        <v>1775000</v>
      </c>
      <c r="E114" s="25">
        <v>1567167.53</v>
      </c>
      <c r="F114" s="25">
        <v>1567167.53</v>
      </c>
      <c r="G114" s="25">
        <f t="shared" si="1"/>
        <v>88.291128450704221</v>
      </c>
    </row>
    <row r="115" spans="1:7">
      <c r="A115" s="22" t="s">
        <v>13</v>
      </c>
      <c r="B115" s="16" t="s">
        <v>14</v>
      </c>
      <c r="C115" s="25">
        <v>2314001</v>
      </c>
      <c r="D115" s="25">
        <v>804101</v>
      </c>
      <c r="E115" s="25">
        <v>593260.06000000006</v>
      </c>
      <c r="F115" s="25">
        <v>593260.06000000006</v>
      </c>
      <c r="G115" s="25">
        <f t="shared" si="1"/>
        <v>73.77929638192218</v>
      </c>
    </row>
    <row r="116" spans="1:7">
      <c r="A116" s="22" t="s">
        <v>15</v>
      </c>
      <c r="B116" s="16" t="s">
        <v>16</v>
      </c>
      <c r="C116" s="25">
        <v>1346351</v>
      </c>
      <c r="D116" s="25">
        <v>322951</v>
      </c>
      <c r="E116" s="25">
        <v>226725.1</v>
      </c>
      <c r="F116" s="25">
        <v>226725.1</v>
      </c>
      <c r="G116" s="25">
        <f t="shared" si="1"/>
        <v>70.204179581422565</v>
      </c>
    </row>
    <row r="117" spans="1:7">
      <c r="A117" s="22" t="s">
        <v>19</v>
      </c>
      <c r="B117" s="16" t="s">
        <v>20</v>
      </c>
      <c r="C117" s="25">
        <v>631300</v>
      </c>
      <c r="D117" s="25">
        <v>310200</v>
      </c>
      <c r="E117" s="25">
        <v>237545.17</v>
      </c>
      <c r="F117" s="25">
        <v>237545.17</v>
      </c>
      <c r="G117" s="25">
        <f t="shared" si="1"/>
        <v>76.578068987749845</v>
      </c>
    </row>
    <row r="118" spans="1:7">
      <c r="A118" s="22" t="s">
        <v>167</v>
      </c>
      <c r="B118" s="16" t="s">
        <v>23</v>
      </c>
      <c r="C118" s="25">
        <v>327000</v>
      </c>
      <c r="D118" s="25">
        <v>161600</v>
      </c>
      <c r="E118" s="25">
        <v>128989.79000000001</v>
      </c>
      <c r="F118" s="25">
        <v>128989.79000000001</v>
      </c>
      <c r="G118" s="25">
        <f t="shared" si="1"/>
        <v>79.820414603960401</v>
      </c>
    </row>
    <row r="119" spans="1:7">
      <c r="A119" s="22" t="s">
        <v>168</v>
      </c>
      <c r="B119" s="16" t="s">
        <v>24</v>
      </c>
      <c r="C119" s="25">
        <v>47800</v>
      </c>
      <c r="D119" s="25">
        <v>22000</v>
      </c>
      <c r="E119" s="25">
        <v>20924.68</v>
      </c>
      <c r="F119" s="25">
        <v>20924.68</v>
      </c>
      <c r="G119" s="25">
        <f t="shared" si="1"/>
        <v>95.112181818181824</v>
      </c>
    </row>
    <row r="120" spans="1:7">
      <c r="A120" s="22" t="s">
        <v>169</v>
      </c>
      <c r="B120" s="16" t="s">
        <v>25</v>
      </c>
      <c r="C120" s="25">
        <v>3500</v>
      </c>
      <c r="D120" s="25">
        <v>1600</v>
      </c>
      <c r="E120" s="25">
        <v>564.17999999999995</v>
      </c>
      <c r="F120" s="25">
        <v>564.17999999999995</v>
      </c>
      <c r="G120" s="25">
        <f t="shared" si="1"/>
        <v>35.261249999999997</v>
      </c>
    </row>
    <row r="121" spans="1:7">
      <c r="A121" s="22" t="s">
        <v>170</v>
      </c>
      <c r="B121" s="16" t="s">
        <v>26</v>
      </c>
      <c r="C121" s="25">
        <v>274800</v>
      </c>
      <c r="D121" s="25">
        <v>137400</v>
      </c>
      <c r="E121" s="25">
        <v>107256.69</v>
      </c>
      <c r="F121" s="25">
        <v>107256.69</v>
      </c>
      <c r="G121" s="25">
        <f t="shared" si="1"/>
        <v>78.061637554585147</v>
      </c>
    </row>
    <row r="122" spans="1:7" ht="31.5">
      <c r="A122" s="22" t="s">
        <v>172</v>
      </c>
      <c r="B122" s="16" t="s">
        <v>28</v>
      </c>
      <c r="C122" s="25">
        <v>900</v>
      </c>
      <c r="D122" s="25">
        <v>600</v>
      </c>
      <c r="E122" s="25">
        <v>244.24</v>
      </c>
      <c r="F122" s="25">
        <v>244.24</v>
      </c>
      <c r="G122" s="25">
        <f t="shared" si="1"/>
        <v>40.706666666666671</v>
      </c>
    </row>
    <row r="123" spans="1:7" ht="31.5">
      <c r="A123" s="22" t="s">
        <v>29</v>
      </c>
      <c r="B123" s="16" t="s">
        <v>30</v>
      </c>
      <c r="C123" s="25">
        <v>9350</v>
      </c>
      <c r="D123" s="25">
        <v>9350</v>
      </c>
      <c r="E123" s="25">
        <v>0</v>
      </c>
      <c r="F123" s="25">
        <v>0</v>
      </c>
      <c r="G123" s="25">
        <f t="shared" si="1"/>
        <v>0</v>
      </c>
    </row>
    <row r="124" spans="1:7" ht="47.25">
      <c r="A124" s="22" t="s">
        <v>31</v>
      </c>
      <c r="B124" s="16" t="s">
        <v>32</v>
      </c>
      <c r="C124" s="25">
        <v>9350</v>
      </c>
      <c r="D124" s="25">
        <v>9350</v>
      </c>
      <c r="E124" s="25">
        <v>0</v>
      </c>
      <c r="F124" s="25">
        <v>0</v>
      </c>
      <c r="G124" s="25">
        <f t="shared" si="1"/>
        <v>0</v>
      </c>
    </row>
    <row r="125" spans="1:7" ht="31.5">
      <c r="A125" s="21" t="s">
        <v>186</v>
      </c>
      <c r="B125" s="15" t="s">
        <v>138</v>
      </c>
      <c r="C125" s="24">
        <v>786030</v>
      </c>
      <c r="D125" s="24">
        <v>460030</v>
      </c>
      <c r="E125" s="24">
        <v>62010</v>
      </c>
      <c r="F125" s="24">
        <v>62010</v>
      </c>
      <c r="G125" s="24">
        <f t="shared" si="1"/>
        <v>13.479555681151229</v>
      </c>
    </row>
    <row r="126" spans="1:7">
      <c r="A126" s="22" t="s">
        <v>3</v>
      </c>
      <c r="B126" s="16" t="s">
        <v>4</v>
      </c>
      <c r="C126" s="25">
        <v>786030</v>
      </c>
      <c r="D126" s="25">
        <v>460030</v>
      </c>
      <c r="E126" s="25">
        <v>62010</v>
      </c>
      <c r="F126" s="25">
        <v>62010</v>
      </c>
      <c r="G126" s="25">
        <f t="shared" si="1"/>
        <v>13.479555681151229</v>
      </c>
    </row>
    <row r="127" spans="1:7">
      <c r="A127" s="22" t="s">
        <v>13</v>
      </c>
      <c r="B127" s="16" t="s">
        <v>14</v>
      </c>
      <c r="C127" s="25">
        <v>786030</v>
      </c>
      <c r="D127" s="25">
        <v>460030</v>
      </c>
      <c r="E127" s="25">
        <v>62010</v>
      </c>
      <c r="F127" s="25">
        <v>62010</v>
      </c>
      <c r="G127" s="25">
        <f t="shared" si="1"/>
        <v>13.479555681151229</v>
      </c>
    </row>
    <row r="128" spans="1:7">
      <c r="A128" s="22" t="s">
        <v>15</v>
      </c>
      <c r="B128" s="16" t="s">
        <v>16</v>
      </c>
      <c r="C128" s="25">
        <v>351030</v>
      </c>
      <c r="D128" s="25">
        <v>250030</v>
      </c>
      <c r="E128" s="25">
        <v>17010</v>
      </c>
      <c r="F128" s="25">
        <v>17010</v>
      </c>
      <c r="G128" s="25">
        <f t="shared" si="1"/>
        <v>6.8031836179658436</v>
      </c>
    </row>
    <row r="129" spans="1:7">
      <c r="A129" s="22" t="s">
        <v>19</v>
      </c>
      <c r="B129" s="16" t="s">
        <v>20</v>
      </c>
      <c r="C129" s="25">
        <v>435000</v>
      </c>
      <c r="D129" s="25">
        <v>210000</v>
      </c>
      <c r="E129" s="25">
        <v>45000</v>
      </c>
      <c r="F129" s="25">
        <v>45000</v>
      </c>
      <c r="G129" s="25">
        <f t="shared" si="1"/>
        <v>21.428571428571427</v>
      </c>
    </row>
    <row r="130" spans="1:7">
      <c r="A130" s="21" t="s">
        <v>187</v>
      </c>
      <c r="B130" s="15" t="s">
        <v>55</v>
      </c>
      <c r="C130" s="24">
        <v>2105800</v>
      </c>
      <c r="D130" s="24">
        <v>1130800</v>
      </c>
      <c r="E130" s="24">
        <v>992556</v>
      </c>
      <c r="F130" s="24">
        <v>992556</v>
      </c>
      <c r="G130" s="24">
        <f t="shared" si="1"/>
        <v>87.774672798019111</v>
      </c>
    </row>
    <row r="131" spans="1:7">
      <c r="A131" s="22" t="s">
        <v>3</v>
      </c>
      <c r="B131" s="16" t="s">
        <v>4</v>
      </c>
      <c r="C131" s="25">
        <v>2105800</v>
      </c>
      <c r="D131" s="25">
        <v>1130800</v>
      </c>
      <c r="E131" s="25">
        <v>992556</v>
      </c>
      <c r="F131" s="25">
        <v>992556</v>
      </c>
      <c r="G131" s="25">
        <f t="shared" si="1"/>
        <v>87.774672798019111</v>
      </c>
    </row>
    <row r="132" spans="1:7">
      <c r="A132" s="22" t="s">
        <v>13</v>
      </c>
      <c r="B132" s="16" t="s">
        <v>14</v>
      </c>
      <c r="C132" s="25">
        <v>2105800</v>
      </c>
      <c r="D132" s="25">
        <v>1130800</v>
      </c>
      <c r="E132" s="25">
        <v>992556</v>
      </c>
      <c r="F132" s="25">
        <v>992556</v>
      </c>
      <c r="G132" s="25">
        <f t="shared" si="1"/>
        <v>87.774672798019111</v>
      </c>
    </row>
    <row r="133" spans="1:7">
      <c r="A133" s="22" t="s">
        <v>15</v>
      </c>
      <c r="B133" s="16" t="s">
        <v>16</v>
      </c>
      <c r="C133" s="25">
        <v>126000</v>
      </c>
      <c r="D133" s="25">
        <v>126000</v>
      </c>
      <c r="E133" s="25">
        <v>0</v>
      </c>
      <c r="F133" s="25">
        <v>0</v>
      </c>
      <c r="G133" s="25">
        <f t="shared" si="1"/>
        <v>0</v>
      </c>
    </row>
    <row r="134" spans="1:7">
      <c r="A134" s="22" t="s">
        <v>19</v>
      </c>
      <c r="B134" s="16" t="s">
        <v>20</v>
      </c>
      <c r="C134" s="25">
        <v>1979800</v>
      </c>
      <c r="D134" s="25">
        <v>1004800</v>
      </c>
      <c r="E134" s="25">
        <v>992556</v>
      </c>
      <c r="F134" s="25">
        <v>992556</v>
      </c>
      <c r="G134" s="25">
        <f t="shared" si="1"/>
        <v>98.781449044585983</v>
      </c>
    </row>
    <row r="135" spans="1:7" ht="31.5">
      <c r="A135" s="21" t="s">
        <v>252</v>
      </c>
      <c r="B135" s="15" t="s">
        <v>253</v>
      </c>
      <c r="C135" s="24">
        <v>590000</v>
      </c>
      <c r="D135" s="24">
        <v>590000</v>
      </c>
      <c r="E135" s="24">
        <v>479344.72</v>
      </c>
      <c r="F135" s="24">
        <v>479344.72</v>
      </c>
      <c r="G135" s="24">
        <f t="shared" ref="G135:G198" si="2">IF(D135=0,0,(F135/D135)*100)</f>
        <v>81.244867796610166</v>
      </c>
    </row>
    <row r="136" spans="1:7">
      <c r="A136" s="22" t="s">
        <v>3</v>
      </c>
      <c r="B136" s="16" t="s">
        <v>4</v>
      </c>
      <c r="C136" s="25">
        <v>590000</v>
      </c>
      <c r="D136" s="25">
        <v>590000</v>
      </c>
      <c r="E136" s="25">
        <v>479344.72</v>
      </c>
      <c r="F136" s="25">
        <v>479344.72</v>
      </c>
      <c r="G136" s="25">
        <f t="shared" si="2"/>
        <v>81.244867796610166</v>
      </c>
    </row>
    <row r="137" spans="1:7">
      <c r="A137" s="22" t="s">
        <v>175</v>
      </c>
      <c r="B137" s="16" t="s">
        <v>33</v>
      </c>
      <c r="C137" s="25">
        <v>590000</v>
      </c>
      <c r="D137" s="25">
        <v>590000</v>
      </c>
      <c r="E137" s="25">
        <v>479344.72</v>
      </c>
      <c r="F137" s="25">
        <v>479344.72</v>
      </c>
      <c r="G137" s="25">
        <f t="shared" si="2"/>
        <v>81.244867796610166</v>
      </c>
    </row>
    <row r="138" spans="1:7" ht="31.5">
      <c r="A138" s="22" t="s">
        <v>176</v>
      </c>
      <c r="B138" s="16" t="s">
        <v>34</v>
      </c>
      <c r="C138" s="25">
        <v>590000</v>
      </c>
      <c r="D138" s="25">
        <v>590000</v>
      </c>
      <c r="E138" s="25">
        <v>479344.72</v>
      </c>
      <c r="F138" s="25">
        <v>479344.72</v>
      </c>
      <c r="G138" s="25">
        <f t="shared" si="2"/>
        <v>81.244867796610166</v>
      </c>
    </row>
    <row r="139" spans="1:7" ht="31.5">
      <c r="A139" s="3" t="s">
        <v>58</v>
      </c>
      <c r="B139" s="4" t="s">
        <v>139</v>
      </c>
      <c r="C139" s="7">
        <v>444141468.99000001</v>
      </c>
      <c r="D139" s="7">
        <v>231675067.99000001</v>
      </c>
      <c r="E139" s="7">
        <v>205325644.92999998</v>
      </c>
      <c r="F139" s="7">
        <v>203977056.72999999</v>
      </c>
      <c r="G139" s="7">
        <f t="shared" si="2"/>
        <v>88.044457480769751</v>
      </c>
    </row>
    <row r="140" spans="1:7">
      <c r="A140" s="22" t="s">
        <v>3</v>
      </c>
      <c r="B140" s="16" t="s">
        <v>4</v>
      </c>
      <c r="C140" s="25">
        <v>444141468.99000001</v>
      </c>
      <c r="D140" s="25">
        <v>231675067.99000001</v>
      </c>
      <c r="E140" s="25">
        <v>205325644.92999998</v>
      </c>
      <c r="F140" s="25">
        <v>203977056.72999999</v>
      </c>
      <c r="G140" s="25">
        <f t="shared" si="2"/>
        <v>88.044457480769751</v>
      </c>
    </row>
    <row r="141" spans="1:7" ht="31.5">
      <c r="A141" s="22" t="s">
        <v>5</v>
      </c>
      <c r="B141" s="16" t="s">
        <v>6</v>
      </c>
      <c r="C141" s="25">
        <v>364539574.99000001</v>
      </c>
      <c r="D141" s="25">
        <v>189736774.99000001</v>
      </c>
      <c r="E141" s="25">
        <v>176333640.21999997</v>
      </c>
      <c r="F141" s="25">
        <v>176313275.75999999</v>
      </c>
      <c r="G141" s="25">
        <f t="shared" si="2"/>
        <v>92.925199012838974</v>
      </c>
    </row>
    <row r="142" spans="1:7">
      <c r="A142" s="22" t="s">
        <v>7</v>
      </c>
      <c r="B142" s="16" t="s">
        <v>8</v>
      </c>
      <c r="C142" s="25">
        <v>299015186.55000001</v>
      </c>
      <c r="D142" s="25">
        <v>155647932.55000001</v>
      </c>
      <c r="E142" s="25">
        <v>144573696.92000002</v>
      </c>
      <c r="F142" s="25">
        <v>144553332.46000004</v>
      </c>
      <c r="G142" s="25">
        <f t="shared" si="2"/>
        <v>92.871990068717452</v>
      </c>
    </row>
    <row r="143" spans="1:7">
      <c r="A143" s="22" t="s">
        <v>9</v>
      </c>
      <c r="B143" s="16" t="s">
        <v>10</v>
      </c>
      <c r="C143" s="25">
        <v>299015186.55000001</v>
      </c>
      <c r="D143" s="25">
        <v>155647932.55000001</v>
      </c>
      <c r="E143" s="25">
        <v>144573696.92000002</v>
      </c>
      <c r="F143" s="25">
        <v>144553332.46000004</v>
      </c>
      <c r="G143" s="25">
        <f t="shared" si="2"/>
        <v>92.871990068717452</v>
      </c>
    </row>
    <row r="144" spans="1:7">
      <c r="A144" s="22" t="s">
        <v>11</v>
      </c>
      <c r="B144" s="16" t="s">
        <v>12</v>
      </c>
      <c r="C144" s="25">
        <v>65524388.439999998</v>
      </c>
      <c r="D144" s="25">
        <v>34088842.439999998</v>
      </c>
      <c r="E144" s="25">
        <v>31759943.299999993</v>
      </c>
      <c r="F144" s="25">
        <v>31759943.299999993</v>
      </c>
      <c r="G144" s="25">
        <f t="shared" si="2"/>
        <v>93.168148363796405</v>
      </c>
    </row>
    <row r="145" spans="1:7">
      <c r="A145" s="22" t="s">
        <v>13</v>
      </c>
      <c r="B145" s="16" t="s">
        <v>14</v>
      </c>
      <c r="C145" s="25">
        <v>75661861</v>
      </c>
      <c r="D145" s="25">
        <v>39617088</v>
      </c>
      <c r="E145" s="25">
        <v>27769763.429999992</v>
      </c>
      <c r="F145" s="25">
        <v>26441848.299999997</v>
      </c>
      <c r="G145" s="25">
        <f t="shared" si="2"/>
        <v>66.743543341701425</v>
      </c>
    </row>
    <row r="146" spans="1:7">
      <c r="A146" s="22" t="s">
        <v>15</v>
      </c>
      <c r="B146" s="16" t="s">
        <v>16</v>
      </c>
      <c r="C146" s="25">
        <v>6067345</v>
      </c>
      <c r="D146" s="25">
        <v>2536940</v>
      </c>
      <c r="E146" s="25">
        <v>948518.6</v>
      </c>
      <c r="F146" s="25">
        <v>650316.6</v>
      </c>
      <c r="G146" s="25">
        <f t="shared" si="2"/>
        <v>25.633897530095311</v>
      </c>
    </row>
    <row r="147" spans="1:7">
      <c r="A147" s="22" t="s">
        <v>17</v>
      </c>
      <c r="B147" s="16" t="s">
        <v>18</v>
      </c>
      <c r="C147" s="25">
        <v>24430000</v>
      </c>
      <c r="D147" s="25">
        <v>14229600</v>
      </c>
      <c r="E147" s="25">
        <v>9904837.9800000004</v>
      </c>
      <c r="F147" s="25">
        <v>9863867.1899999995</v>
      </c>
      <c r="G147" s="25">
        <f t="shared" si="2"/>
        <v>69.3193567633665</v>
      </c>
    </row>
    <row r="148" spans="1:7">
      <c r="A148" s="22" t="s">
        <v>19</v>
      </c>
      <c r="B148" s="16" t="s">
        <v>20</v>
      </c>
      <c r="C148" s="25">
        <v>9269907</v>
      </c>
      <c r="D148" s="25">
        <v>4801030</v>
      </c>
      <c r="E148" s="25">
        <v>2684610.78</v>
      </c>
      <c r="F148" s="25">
        <v>2017408.0899999999</v>
      </c>
      <c r="G148" s="25">
        <f t="shared" si="2"/>
        <v>42.020318348354415</v>
      </c>
    </row>
    <row r="149" spans="1:7">
      <c r="A149" s="22" t="s">
        <v>21</v>
      </c>
      <c r="B149" s="16" t="s">
        <v>22</v>
      </c>
      <c r="C149" s="25">
        <v>838058</v>
      </c>
      <c r="D149" s="25">
        <v>523838</v>
      </c>
      <c r="E149" s="25">
        <v>463960.7</v>
      </c>
      <c r="F149" s="25">
        <v>463660.7</v>
      </c>
      <c r="G149" s="25">
        <f t="shared" si="2"/>
        <v>88.512230880539406</v>
      </c>
    </row>
    <row r="150" spans="1:7">
      <c r="A150" s="22" t="s">
        <v>167</v>
      </c>
      <c r="B150" s="16" t="s">
        <v>23</v>
      </c>
      <c r="C150" s="25">
        <v>34789901</v>
      </c>
      <c r="D150" s="25">
        <v>17347330</v>
      </c>
      <c r="E150" s="25">
        <v>13662575.369999995</v>
      </c>
      <c r="F150" s="25">
        <v>13353965.719999997</v>
      </c>
      <c r="G150" s="25">
        <f t="shared" si="2"/>
        <v>76.979948614570631</v>
      </c>
    </row>
    <row r="151" spans="1:7">
      <c r="A151" s="22" t="s">
        <v>168</v>
      </c>
      <c r="B151" s="16" t="s">
        <v>24</v>
      </c>
      <c r="C151" s="25">
        <v>19561932</v>
      </c>
      <c r="D151" s="25">
        <v>10483227</v>
      </c>
      <c r="E151" s="25">
        <v>8992821.7500000019</v>
      </c>
      <c r="F151" s="25">
        <v>8980126.3300000019</v>
      </c>
      <c r="G151" s="25">
        <f t="shared" si="2"/>
        <v>85.661851355503444</v>
      </c>
    </row>
    <row r="152" spans="1:7">
      <c r="A152" s="22" t="s">
        <v>169</v>
      </c>
      <c r="B152" s="16" t="s">
        <v>25</v>
      </c>
      <c r="C152" s="25">
        <v>2299799</v>
      </c>
      <c r="D152" s="25">
        <v>674464</v>
      </c>
      <c r="E152" s="25">
        <v>331223.31999999995</v>
      </c>
      <c r="F152" s="25">
        <v>316090.76999999996</v>
      </c>
      <c r="G152" s="25">
        <f t="shared" si="2"/>
        <v>46.865476882383632</v>
      </c>
    </row>
    <row r="153" spans="1:7">
      <c r="A153" s="22" t="s">
        <v>170</v>
      </c>
      <c r="B153" s="16" t="s">
        <v>26</v>
      </c>
      <c r="C153" s="25">
        <v>10828200</v>
      </c>
      <c r="D153" s="25">
        <v>5297534</v>
      </c>
      <c r="E153" s="25">
        <v>3634055.0399999996</v>
      </c>
      <c r="F153" s="25">
        <v>3362195.5199999991</v>
      </c>
      <c r="G153" s="25">
        <f t="shared" si="2"/>
        <v>63.46718152257256</v>
      </c>
    </row>
    <row r="154" spans="1:7">
      <c r="A154" s="22" t="s">
        <v>171</v>
      </c>
      <c r="B154" s="16" t="s">
        <v>27</v>
      </c>
      <c r="C154" s="25">
        <v>1003600</v>
      </c>
      <c r="D154" s="25">
        <v>596400</v>
      </c>
      <c r="E154" s="25">
        <v>425362.39</v>
      </c>
      <c r="F154" s="25">
        <v>423048.89</v>
      </c>
      <c r="G154" s="25">
        <f t="shared" si="2"/>
        <v>70.933750838363522</v>
      </c>
    </row>
    <row r="155" spans="1:7" ht="31.5">
      <c r="A155" s="22" t="s">
        <v>172</v>
      </c>
      <c r="B155" s="16" t="s">
        <v>28</v>
      </c>
      <c r="C155" s="25">
        <v>1096370</v>
      </c>
      <c r="D155" s="25">
        <v>295705</v>
      </c>
      <c r="E155" s="25">
        <v>279112.87000000005</v>
      </c>
      <c r="F155" s="25">
        <v>272504.21000000002</v>
      </c>
      <c r="G155" s="25">
        <f t="shared" si="2"/>
        <v>92.154075852623393</v>
      </c>
    </row>
    <row r="156" spans="1:7" ht="31.5">
      <c r="A156" s="22" t="s">
        <v>29</v>
      </c>
      <c r="B156" s="16" t="s">
        <v>30</v>
      </c>
      <c r="C156" s="25">
        <v>266650</v>
      </c>
      <c r="D156" s="25">
        <v>178350</v>
      </c>
      <c r="E156" s="25">
        <v>105260</v>
      </c>
      <c r="F156" s="25">
        <v>92630</v>
      </c>
      <c r="G156" s="25">
        <f t="shared" si="2"/>
        <v>51.937202130641992</v>
      </c>
    </row>
    <row r="157" spans="1:7" ht="47.25">
      <c r="A157" s="22" t="s">
        <v>173</v>
      </c>
      <c r="B157" s="16" t="s">
        <v>174</v>
      </c>
      <c r="C157" s="25">
        <v>66000</v>
      </c>
      <c r="D157" s="25">
        <v>66000</v>
      </c>
      <c r="E157" s="25">
        <v>65500</v>
      </c>
      <c r="F157" s="25">
        <v>65500</v>
      </c>
      <c r="G157" s="25">
        <f t="shared" si="2"/>
        <v>99.242424242424249</v>
      </c>
    </row>
    <row r="158" spans="1:7" ht="47.25">
      <c r="A158" s="22" t="s">
        <v>31</v>
      </c>
      <c r="B158" s="16" t="s">
        <v>32</v>
      </c>
      <c r="C158" s="25">
        <v>200650</v>
      </c>
      <c r="D158" s="25">
        <v>112350</v>
      </c>
      <c r="E158" s="25">
        <v>39760</v>
      </c>
      <c r="F158" s="25">
        <v>27130</v>
      </c>
      <c r="G158" s="25">
        <f t="shared" si="2"/>
        <v>24.147752558967511</v>
      </c>
    </row>
    <row r="159" spans="1:7">
      <c r="A159" s="22" t="s">
        <v>175</v>
      </c>
      <c r="B159" s="16" t="s">
        <v>33</v>
      </c>
      <c r="C159" s="25">
        <v>229900</v>
      </c>
      <c r="D159" s="25">
        <v>135572</v>
      </c>
      <c r="E159" s="25">
        <v>35200</v>
      </c>
      <c r="F159" s="25">
        <v>34892</v>
      </c>
      <c r="G159" s="25">
        <f t="shared" si="2"/>
        <v>25.736877821379046</v>
      </c>
    </row>
    <row r="160" spans="1:7" ht="31.5">
      <c r="A160" s="22" t="s">
        <v>176</v>
      </c>
      <c r="B160" s="16" t="s">
        <v>34</v>
      </c>
      <c r="C160" s="25">
        <v>229900</v>
      </c>
      <c r="D160" s="25">
        <v>135572</v>
      </c>
      <c r="E160" s="25">
        <v>35200</v>
      </c>
      <c r="F160" s="25">
        <v>34892</v>
      </c>
      <c r="G160" s="25">
        <f t="shared" si="2"/>
        <v>25.736877821379046</v>
      </c>
    </row>
    <row r="161" spans="1:7">
      <c r="A161" s="22" t="s">
        <v>177</v>
      </c>
      <c r="B161" s="16" t="s">
        <v>35</v>
      </c>
      <c r="C161" s="25">
        <v>3622200</v>
      </c>
      <c r="D161" s="25">
        <v>2125400</v>
      </c>
      <c r="E161" s="25">
        <v>1156708.28</v>
      </c>
      <c r="F161" s="25">
        <v>1156708.28</v>
      </c>
      <c r="G161" s="25">
        <f t="shared" si="2"/>
        <v>54.423086477839469</v>
      </c>
    </row>
    <row r="162" spans="1:7">
      <c r="A162" s="22" t="s">
        <v>178</v>
      </c>
      <c r="B162" s="16" t="s">
        <v>36</v>
      </c>
      <c r="C162" s="25">
        <v>3622200</v>
      </c>
      <c r="D162" s="25">
        <v>2125400</v>
      </c>
      <c r="E162" s="25">
        <v>1156708.28</v>
      </c>
      <c r="F162" s="25">
        <v>1156708.28</v>
      </c>
      <c r="G162" s="25">
        <f t="shared" si="2"/>
        <v>54.423086477839469</v>
      </c>
    </row>
    <row r="163" spans="1:7">
      <c r="A163" s="22" t="s">
        <v>37</v>
      </c>
      <c r="B163" s="16" t="s">
        <v>38</v>
      </c>
      <c r="C163" s="25">
        <v>87933</v>
      </c>
      <c r="D163" s="25">
        <v>60233</v>
      </c>
      <c r="E163" s="25">
        <v>30333</v>
      </c>
      <c r="F163" s="25">
        <v>30332.39</v>
      </c>
      <c r="G163" s="25">
        <f t="shared" si="2"/>
        <v>50.358424783756419</v>
      </c>
    </row>
    <row r="164" spans="1:7" ht="47.25">
      <c r="A164" s="21" t="s">
        <v>59</v>
      </c>
      <c r="B164" s="15" t="s">
        <v>60</v>
      </c>
      <c r="C164" s="24">
        <v>5115833</v>
      </c>
      <c r="D164" s="24">
        <v>2566060</v>
      </c>
      <c r="E164" s="24">
        <v>2059575.44</v>
      </c>
      <c r="F164" s="24">
        <v>2031238.3499999999</v>
      </c>
      <c r="G164" s="24">
        <f t="shared" si="2"/>
        <v>79.157866534687415</v>
      </c>
    </row>
    <row r="165" spans="1:7">
      <c r="A165" s="22" t="s">
        <v>3</v>
      </c>
      <c r="B165" s="16" t="s">
        <v>4</v>
      </c>
      <c r="C165" s="25">
        <v>5115833</v>
      </c>
      <c r="D165" s="25">
        <v>2566060</v>
      </c>
      <c r="E165" s="25">
        <v>2059575.44</v>
      </c>
      <c r="F165" s="25">
        <v>2031238.3499999999</v>
      </c>
      <c r="G165" s="25">
        <f t="shared" si="2"/>
        <v>79.157866534687415</v>
      </c>
    </row>
    <row r="166" spans="1:7" ht="31.5">
      <c r="A166" s="22" t="s">
        <v>5</v>
      </c>
      <c r="B166" s="16" t="s">
        <v>6</v>
      </c>
      <c r="C166" s="25">
        <v>4656300</v>
      </c>
      <c r="D166" s="25">
        <v>2314580</v>
      </c>
      <c r="E166" s="25">
        <v>1882071.23</v>
      </c>
      <c r="F166" s="25">
        <v>1882071.23</v>
      </c>
      <c r="G166" s="25">
        <f t="shared" si="2"/>
        <v>81.313725600324886</v>
      </c>
    </row>
    <row r="167" spans="1:7">
      <c r="A167" s="22" t="s">
        <v>7</v>
      </c>
      <c r="B167" s="16" t="s">
        <v>8</v>
      </c>
      <c r="C167" s="25">
        <v>3816600</v>
      </c>
      <c r="D167" s="25">
        <v>1896980</v>
      </c>
      <c r="E167" s="25">
        <v>1553208.71</v>
      </c>
      <c r="F167" s="25">
        <v>1553208.71</v>
      </c>
      <c r="G167" s="25">
        <f t="shared" si="2"/>
        <v>81.877969720292256</v>
      </c>
    </row>
    <row r="168" spans="1:7">
      <c r="A168" s="22" t="s">
        <v>9</v>
      </c>
      <c r="B168" s="16" t="s">
        <v>10</v>
      </c>
      <c r="C168" s="25">
        <v>3816600</v>
      </c>
      <c r="D168" s="25">
        <v>1896980</v>
      </c>
      <c r="E168" s="25">
        <v>1553208.71</v>
      </c>
      <c r="F168" s="25">
        <v>1553208.71</v>
      </c>
      <c r="G168" s="25">
        <f t="shared" si="2"/>
        <v>81.877969720292256</v>
      </c>
    </row>
    <row r="169" spans="1:7">
      <c r="A169" s="22" t="s">
        <v>11</v>
      </c>
      <c r="B169" s="16" t="s">
        <v>12</v>
      </c>
      <c r="C169" s="25">
        <v>839700</v>
      </c>
      <c r="D169" s="25">
        <v>417600</v>
      </c>
      <c r="E169" s="25">
        <v>328862.52</v>
      </c>
      <c r="F169" s="25">
        <v>328862.52</v>
      </c>
      <c r="G169" s="25">
        <f t="shared" si="2"/>
        <v>78.750603448275868</v>
      </c>
    </row>
    <row r="170" spans="1:7">
      <c r="A170" s="22" t="s">
        <v>13</v>
      </c>
      <c r="B170" s="16" t="s">
        <v>14</v>
      </c>
      <c r="C170" s="25">
        <v>440433</v>
      </c>
      <c r="D170" s="25">
        <v>241880</v>
      </c>
      <c r="E170" s="25">
        <v>177504.21000000002</v>
      </c>
      <c r="F170" s="25">
        <v>149167.12</v>
      </c>
      <c r="G170" s="25">
        <f t="shared" si="2"/>
        <v>61.669885893831655</v>
      </c>
    </row>
    <row r="171" spans="1:7">
      <c r="A171" s="22" t="s">
        <v>15</v>
      </c>
      <c r="B171" s="16" t="s">
        <v>16</v>
      </c>
      <c r="C171" s="25">
        <v>1753</v>
      </c>
      <c r="D171" s="25">
        <v>0</v>
      </c>
      <c r="E171" s="25">
        <v>0</v>
      </c>
      <c r="F171" s="25">
        <v>0</v>
      </c>
      <c r="G171" s="25">
        <f t="shared" si="2"/>
        <v>0</v>
      </c>
    </row>
    <row r="172" spans="1:7">
      <c r="A172" s="22" t="s">
        <v>19</v>
      </c>
      <c r="B172" s="16" t="s">
        <v>20</v>
      </c>
      <c r="C172" s="25">
        <v>32700</v>
      </c>
      <c r="D172" s="25">
        <v>27100</v>
      </c>
      <c r="E172" s="25">
        <v>17972.13</v>
      </c>
      <c r="F172" s="25">
        <v>17972.13</v>
      </c>
      <c r="G172" s="25">
        <f t="shared" si="2"/>
        <v>66.317822878228782</v>
      </c>
    </row>
    <row r="173" spans="1:7">
      <c r="A173" s="22" t="s">
        <v>21</v>
      </c>
      <c r="B173" s="16" t="s">
        <v>22</v>
      </c>
      <c r="C173" s="25">
        <v>2000</v>
      </c>
      <c r="D173" s="25">
        <v>2000</v>
      </c>
      <c r="E173" s="25">
        <v>0</v>
      </c>
      <c r="F173" s="25">
        <v>0</v>
      </c>
      <c r="G173" s="25">
        <f t="shared" si="2"/>
        <v>0</v>
      </c>
    </row>
    <row r="174" spans="1:7">
      <c r="A174" s="22" t="s">
        <v>167</v>
      </c>
      <c r="B174" s="16" t="s">
        <v>23</v>
      </c>
      <c r="C174" s="25">
        <v>400160</v>
      </c>
      <c r="D174" s="25">
        <v>209460</v>
      </c>
      <c r="E174" s="25">
        <v>159532.08000000002</v>
      </c>
      <c r="F174" s="25">
        <v>131194.99</v>
      </c>
      <c r="G174" s="25">
        <f t="shared" si="2"/>
        <v>62.634865845507491</v>
      </c>
    </row>
    <row r="175" spans="1:7">
      <c r="A175" s="22" t="s">
        <v>168</v>
      </c>
      <c r="B175" s="16" t="s">
        <v>24</v>
      </c>
      <c r="C175" s="25">
        <v>199800</v>
      </c>
      <c r="D175" s="25">
        <v>113500</v>
      </c>
      <c r="E175" s="25">
        <v>82989.73</v>
      </c>
      <c r="F175" s="25">
        <v>82989.73</v>
      </c>
      <c r="G175" s="25">
        <f t="shared" si="2"/>
        <v>73.118704845814975</v>
      </c>
    </row>
    <row r="176" spans="1:7">
      <c r="A176" s="22" t="s">
        <v>169</v>
      </c>
      <c r="B176" s="16" t="s">
        <v>25</v>
      </c>
      <c r="C176" s="25">
        <v>8960</v>
      </c>
      <c r="D176" s="25">
        <v>3260</v>
      </c>
      <c r="E176" s="25">
        <v>2660.61</v>
      </c>
      <c r="F176" s="25">
        <v>2660.61</v>
      </c>
      <c r="G176" s="25">
        <f t="shared" si="2"/>
        <v>81.613803680981604</v>
      </c>
    </row>
    <row r="177" spans="1:7">
      <c r="A177" s="22" t="s">
        <v>170</v>
      </c>
      <c r="B177" s="16" t="s">
        <v>26</v>
      </c>
      <c r="C177" s="25">
        <v>180000</v>
      </c>
      <c r="D177" s="25">
        <v>90000</v>
      </c>
      <c r="E177" s="25">
        <v>71974.490000000005</v>
      </c>
      <c r="F177" s="25">
        <v>43637.4</v>
      </c>
      <c r="G177" s="25">
        <f t="shared" si="2"/>
        <v>48.486000000000004</v>
      </c>
    </row>
    <row r="178" spans="1:7" ht="31.5">
      <c r="A178" s="22" t="s">
        <v>172</v>
      </c>
      <c r="B178" s="16" t="s">
        <v>28</v>
      </c>
      <c r="C178" s="25">
        <v>11400</v>
      </c>
      <c r="D178" s="25">
        <v>2700</v>
      </c>
      <c r="E178" s="25">
        <v>1907.25</v>
      </c>
      <c r="F178" s="25">
        <v>1907.25</v>
      </c>
      <c r="G178" s="25">
        <f t="shared" si="2"/>
        <v>70.638888888888886</v>
      </c>
    </row>
    <row r="179" spans="1:7" ht="31.5">
      <c r="A179" s="22" t="s">
        <v>29</v>
      </c>
      <c r="B179" s="16" t="s">
        <v>30</v>
      </c>
      <c r="C179" s="25">
        <v>3820</v>
      </c>
      <c r="D179" s="25">
        <v>3320</v>
      </c>
      <c r="E179" s="25">
        <v>0</v>
      </c>
      <c r="F179" s="25">
        <v>0</v>
      </c>
      <c r="G179" s="25">
        <f t="shared" si="2"/>
        <v>0</v>
      </c>
    </row>
    <row r="180" spans="1:7" ht="47.25">
      <c r="A180" s="22" t="s">
        <v>31</v>
      </c>
      <c r="B180" s="16" t="s">
        <v>32</v>
      </c>
      <c r="C180" s="25">
        <v>3820</v>
      </c>
      <c r="D180" s="25">
        <v>3320</v>
      </c>
      <c r="E180" s="25">
        <v>0</v>
      </c>
      <c r="F180" s="25">
        <v>0</v>
      </c>
      <c r="G180" s="25">
        <f t="shared" si="2"/>
        <v>0</v>
      </c>
    </row>
    <row r="181" spans="1:7">
      <c r="A181" s="22" t="s">
        <v>37</v>
      </c>
      <c r="B181" s="16" t="s">
        <v>38</v>
      </c>
      <c r="C181" s="25">
        <v>19100</v>
      </c>
      <c r="D181" s="25">
        <v>9600</v>
      </c>
      <c r="E181" s="25">
        <v>0</v>
      </c>
      <c r="F181" s="25">
        <v>0</v>
      </c>
      <c r="G181" s="25">
        <f t="shared" si="2"/>
        <v>0</v>
      </c>
    </row>
    <row r="182" spans="1:7">
      <c r="A182" s="21" t="s">
        <v>43</v>
      </c>
      <c r="B182" s="15" t="s">
        <v>44</v>
      </c>
      <c r="C182" s="24">
        <v>99000</v>
      </c>
      <c r="D182" s="24">
        <v>60000</v>
      </c>
      <c r="E182" s="24">
        <v>44910</v>
      </c>
      <c r="F182" s="24">
        <v>44910</v>
      </c>
      <c r="G182" s="24">
        <f t="shared" si="2"/>
        <v>74.850000000000009</v>
      </c>
    </row>
    <row r="183" spans="1:7">
      <c r="A183" s="22" t="s">
        <v>3</v>
      </c>
      <c r="B183" s="16" t="s">
        <v>4</v>
      </c>
      <c r="C183" s="25">
        <v>99000</v>
      </c>
      <c r="D183" s="25">
        <v>60000</v>
      </c>
      <c r="E183" s="25">
        <v>44910</v>
      </c>
      <c r="F183" s="25">
        <v>44910</v>
      </c>
      <c r="G183" s="25">
        <f t="shared" si="2"/>
        <v>74.850000000000009</v>
      </c>
    </row>
    <row r="184" spans="1:7">
      <c r="A184" s="22" t="s">
        <v>13</v>
      </c>
      <c r="B184" s="16" t="s">
        <v>14</v>
      </c>
      <c r="C184" s="25">
        <v>99000</v>
      </c>
      <c r="D184" s="25">
        <v>60000</v>
      </c>
      <c r="E184" s="25">
        <v>44910</v>
      </c>
      <c r="F184" s="25">
        <v>44910</v>
      </c>
      <c r="G184" s="25">
        <f t="shared" si="2"/>
        <v>74.850000000000009</v>
      </c>
    </row>
    <row r="185" spans="1:7">
      <c r="A185" s="22" t="s">
        <v>19</v>
      </c>
      <c r="B185" s="16" t="s">
        <v>20</v>
      </c>
      <c r="C185" s="25">
        <v>99000</v>
      </c>
      <c r="D185" s="25">
        <v>60000</v>
      </c>
      <c r="E185" s="25">
        <v>44910</v>
      </c>
      <c r="F185" s="25">
        <v>44910</v>
      </c>
      <c r="G185" s="25">
        <f t="shared" si="2"/>
        <v>74.850000000000009</v>
      </c>
    </row>
    <row r="186" spans="1:7">
      <c r="A186" s="21" t="s">
        <v>61</v>
      </c>
      <c r="B186" s="15" t="s">
        <v>62</v>
      </c>
      <c r="C186" s="24">
        <v>101341174</v>
      </c>
      <c r="D186" s="24">
        <v>46776314</v>
      </c>
      <c r="E186" s="24">
        <v>38596857.839999996</v>
      </c>
      <c r="F186" s="24">
        <v>38529979.810000002</v>
      </c>
      <c r="G186" s="24">
        <f t="shared" si="2"/>
        <v>82.370705417275929</v>
      </c>
    </row>
    <row r="187" spans="1:7">
      <c r="A187" s="22" t="s">
        <v>3</v>
      </c>
      <c r="B187" s="16" t="s">
        <v>4</v>
      </c>
      <c r="C187" s="25">
        <v>101341174</v>
      </c>
      <c r="D187" s="25">
        <v>46776314</v>
      </c>
      <c r="E187" s="25">
        <v>38596857.839999996</v>
      </c>
      <c r="F187" s="25">
        <v>38529979.810000002</v>
      </c>
      <c r="G187" s="25">
        <f t="shared" si="2"/>
        <v>82.370705417275929</v>
      </c>
    </row>
    <row r="188" spans="1:7" ht="31.5">
      <c r="A188" s="22" t="s">
        <v>5</v>
      </c>
      <c r="B188" s="16" t="s">
        <v>6</v>
      </c>
      <c r="C188" s="25">
        <v>79553196</v>
      </c>
      <c r="D188" s="25">
        <v>36189436</v>
      </c>
      <c r="E188" s="25">
        <v>32994503.129999999</v>
      </c>
      <c r="F188" s="25">
        <v>32990004.649999999</v>
      </c>
      <c r="G188" s="25">
        <f t="shared" si="2"/>
        <v>91.15921190371688</v>
      </c>
    </row>
    <row r="189" spans="1:7">
      <c r="A189" s="22" t="s">
        <v>7</v>
      </c>
      <c r="B189" s="16" t="s">
        <v>8</v>
      </c>
      <c r="C189" s="25">
        <v>65158800</v>
      </c>
      <c r="D189" s="25">
        <v>29574300</v>
      </c>
      <c r="E189" s="25">
        <v>26882774.59</v>
      </c>
      <c r="F189" s="25">
        <v>26878276.109999999</v>
      </c>
      <c r="G189" s="25">
        <f t="shared" si="2"/>
        <v>90.883896186892002</v>
      </c>
    </row>
    <row r="190" spans="1:7">
      <c r="A190" s="22" t="s">
        <v>9</v>
      </c>
      <c r="B190" s="16" t="s">
        <v>10</v>
      </c>
      <c r="C190" s="25">
        <v>65158800</v>
      </c>
      <c r="D190" s="25">
        <v>29574300</v>
      </c>
      <c r="E190" s="25">
        <v>26882774.59</v>
      </c>
      <c r="F190" s="25">
        <v>26878276.109999999</v>
      </c>
      <c r="G190" s="25">
        <f t="shared" si="2"/>
        <v>90.883896186892002</v>
      </c>
    </row>
    <row r="191" spans="1:7">
      <c r="A191" s="22" t="s">
        <v>11</v>
      </c>
      <c r="B191" s="16" t="s">
        <v>12</v>
      </c>
      <c r="C191" s="25">
        <v>14394396</v>
      </c>
      <c r="D191" s="25">
        <v>6615136</v>
      </c>
      <c r="E191" s="25">
        <v>6111728.54</v>
      </c>
      <c r="F191" s="25">
        <v>6111728.54</v>
      </c>
      <c r="G191" s="25">
        <f t="shared" si="2"/>
        <v>92.390066356912399</v>
      </c>
    </row>
    <row r="192" spans="1:7">
      <c r="A192" s="22" t="s">
        <v>13</v>
      </c>
      <c r="B192" s="16" t="s">
        <v>14</v>
      </c>
      <c r="C192" s="25">
        <v>21787978</v>
      </c>
      <c r="D192" s="25">
        <v>10586878</v>
      </c>
      <c r="E192" s="25">
        <v>5602354.71</v>
      </c>
      <c r="F192" s="25">
        <v>5539975.1600000001</v>
      </c>
      <c r="G192" s="25">
        <f t="shared" si="2"/>
        <v>52.328695579565576</v>
      </c>
    </row>
    <row r="193" spans="1:7">
      <c r="A193" s="22" t="s">
        <v>15</v>
      </c>
      <c r="B193" s="16" t="s">
        <v>16</v>
      </c>
      <c r="C193" s="25">
        <v>1287486</v>
      </c>
      <c r="D193" s="25">
        <v>532486</v>
      </c>
      <c r="E193" s="25">
        <v>10909</v>
      </c>
      <c r="F193" s="25">
        <v>8469</v>
      </c>
      <c r="G193" s="25">
        <f t="shared" si="2"/>
        <v>1.5904643502364382</v>
      </c>
    </row>
    <row r="194" spans="1:7">
      <c r="A194" s="22" t="s">
        <v>17</v>
      </c>
      <c r="B194" s="16" t="s">
        <v>18</v>
      </c>
      <c r="C194" s="25">
        <v>7000000</v>
      </c>
      <c r="D194" s="25">
        <v>3780000</v>
      </c>
      <c r="E194" s="25">
        <v>552262.41</v>
      </c>
      <c r="F194" s="25">
        <v>533563.72</v>
      </c>
      <c r="G194" s="25">
        <f t="shared" si="2"/>
        <v>14.115442328042327</v>
      </c>
    </row>
    <row r="195" spans="1:7">
      <c r="A195" s="22" t="s">
        <v>19</v>
      </c>
      <c r="B195" s="16" t="s">
        <v>20</v>
      </c>
      <c r="C195" s="25">
        <v>1501473</v>
      </c>
      <c r="D195" s="25">
        <v>773673</v>
      </c>
      <c r="E195" s="25">
        <v>445221.44</v>
      </c>
      <c r="F195" s="25">
        <v>405681.75</v>
      </c>
      <c r="G195" s="25">
        <f t="shared" si="2"/>
        <v>52.435815906720286</v>
      </c>
    </row>
    <row r="196" spans="1:7">
      <c r="A196" s="22" t="s">
        <v>167</v>
      </c>
      <c r="B196" s="16" t="s">
        <v>23</v>
      </c>
      <c r="C196" s="25">
        <v>11863819</v>
      </c>
      <c r="D196" s="25">
        <v>5432919</v>
      </c>
      <c r="E196" s="25">
        <v>4584821.8599999994</v>
      </c>
      <c r="F196" s="25">
        <v>4583120.6899999995</v>
      </c>
      <c r="G196" s="25">
        <f t="shared" si="2"/>
        <v>84.358347510794829</v>
      </c>
    </row>
    <row r="197" spans="1:7">
      <c r="A197" s="22" t="s">
        <v>168</v>
      </c>
      <c r="B197" s="16" t="s">
        <v>24</v>
      </c>
      <c r="C197" s="25">
        <v>6730319</v>
      </c>
      <c r="D197" s="25">
        <v>3399319</v>
      </c>
      <c r="E197" s="25">
        <v>3191632.39</v>
      </c>
      <c r="F197" s="25">
        <v>3191632.39</v>
      </c>
      <c r="G197" s="25">
        <f t="shared" si="2"/>
        <v>93.890346566474065</v>
      </c>
    </row>
    <row r="198" spans="1:7">
      <c r="A198" s="22" t="s">
        <v>169</v>
      </c>
      <c r="B198" s="16" t="s">
        <v>25</v>
      </c>
      <c r="C198" s="25">
        <v>1041800</v>
      </c>
      <c r="D198" s="25">
        <v>278300</v>
      </c>
      <c r="E198" s="25">
        <v>126038.5</v>
      </c>
      <c r="F198" s="25">
        <v>126038.5</v>
      </c>
      <c r="G198" s="25">
        <f t="shared" si="2"/>
        <v>45.288717211642116</v>
      </c>
    </row>
    <row r="199" spans="1:7">
      <c r="A199" s="22" t="s">
        <v>170</v>
      </c>
      <c r="B199" s="16" t="s">
        <v>26</v>
      </c>
      <c r="C199" s="25">
        <v>3644700</v>
      </c>
      <c r="D199" s="25">
        <v>1602800</v>
      </c>
      <c r="E199" s="25">
        <v>1138671.99</v>
      </c>
      <c r="F199" s="25">
        <v>1138671.99</v>
      </c>
      <c r="G199" s="25">
        <f t="shared" ref="G199:G262" si="3">IF(D199=0,0,(F199/D199)*100)</f>
        <v>71.042674694284997</v>
      </c>
    </row>
    <row r="200" spans="1:7">
      <c r="A200" s="22" t="s">
        <v>171</v>
      </c>
      <c r="B200" s="16" t="s">
        <v>27</v>
      </c>
      <c r="C200" s="25">
        <v>129300</v>
      </c>
      <c r="D200" s="25">
        <v>76800</v>
      </c>
      <c r="E200" s="25">
        <v>52779.55</v>
      </c>
      <c r="F200" s="25">
        <v>51078.38</v>
      </c>
      <c r="G200" s="25">
        <f t="shared" si="3"/>
        <v>66.508307291666668</v>
      </c>
    </row>
    <row r="201" spans="1:7" ht="31.5">
      <c r="A201" s="22" t="s">
        <v>172</v>
      </c>
      <c r="B201" s="16" t="s">
        <v>28</v>
      </c>
      <c r="C201" s="25">
        <v>317700</v>
      </c>
      <c r="D201" s="25">
        <v>75700</v>
      </c>
      <c r="E201" s="25">
        <v>75699.429999999993</v>
      </c>
      <c r="F201" s="25">
        <v>75699.429999999993</v>
      </c>
      <c r="G201" s="25">
        <f t="shared" si="3"/>
        <v>99.999247027741077</v>
      </c>
    </row>
    <row r="202" spans="1:7" ht="31.5">
      <c r="A202" s="22" t="s">
        <v>29</v>
      </c>
      <c r="B202" s="16" t="s">
        <v>30</v>
      </c>
      <c r="C202" s="25">
        <v>135200</v>
      </c>
      <c r="D202" s="25">
        <v>67800</v>
      </c>
      <c r="E202" s="25">
        <v>9140</v>
      </c>
      <c r="F202" s="25">
        <v>9140</v>
      </c>
      <c r="G202" s="25">
        <f t="shared" si="3"/>
        <v>13.480825958702065</v>
      </c>
    </row>
    <row r="203" spans="1:7" ht="47.25">
      <c r="A203" s="22" t="s">
        <v>31</v>
      </c>
      <c r="B203" s="16" t="s">
        <v>32</v>
      </c>
      <c r="C203" s="25">
        <v>135200</v>
      </c>
      <c r="D203" s="25">
        <v>67800</v>
      </c>
      <c r="E203" s="25">
        <v>9140</v>
      </c>
      <c r="F203" s="25">
        <v>9140</v>
      </c>
      <c r="G203" s="25">
        <f t="shared" si="3"/>
        <v>13.480825958702065</v>
      </c>
    </row>
    <row r="204" spans="1:7" ht="47.25">
      <c r="A204" s="21" t="s">
        <v>63</v>
      </c>
      <c r="B204" s="15" t="s">
        <v>64</v>
      </c>
      <c r="C204" s="24">
        <v>93062543</v>
      </c>
      <c r="D204" s="24">
        <v>43251436</v>
      </c>
      <c r="E204" s="24">
        <v>37155936.620000012</v>
      </c>
      <c r="F204" s="24">
        <v>36212353.75</v>
      </c>
      <c r="G204" s="24">
        <f t="shared" si="3"/>
        <v>83.72520567872013</v>
      </c>
    </row>
    <row r="205" spans="1:7">
      <c r="A205" s="22" t="s">
        <v>3</v>
      </c>
      <c r="B205" s="16" t="s">
        <v>4</v>
      </c>
      <c r="C205" s="25">
        <v>93062543</v>
      </c>
      <c r="D205" s="25">
        <v>43251436</v>
      </c>
      <c r="E205" s="25">
        <v>37155936.620000012</v>
      </c>
      <c r="F205" s="25">
        <v>36212353.75</v>
      </c>
      <c r="G205" s="25">
        <f t="shared" si="3"/>
        <v>83.72520567872013</v>
      </c>
    </row>
    <row r="206" spans="1:7" ht="31.5">
      <c r="A206" s="22" t="s">
        <v>5</v>
      </c>
      <c r="B206" s="16" t="s">
        <v>6</v>
      </c>
      <c r="C206" s="25">
        <v>55480000</v>
      </c>
      <c r="D206" s="25">
        <v>23305166</v>
      </c>
      <c r="E206" s="25">
        <v>20679495.699999999</v>
      </c>
      <c r="F206" s="25">
        <v>20676583.239999998</v>
      </c>
      <c r="G206" s="25">
        <f t="shared" si="3"/>
        <v>88.721029663551846</v>
      </c>
    </row>
    <row r="207" spans="1:7">
      <c r="A207" s="22" t="s">
        <v>7</v>
      </c>
      <c r="B207" s="16" t="s">
        <v>8</v>
      </c>
      <c r="C207" s="25">
        <v>45480000</v>
      </c>
      <c r="D207" s="25">
        <v>19088066</v>
      </c>
      <c r="E207" s="25">
        <v>16946708.109999999</v>
      </c>
      <c r="F207" s="25">
        <v>16943795.649999999</v>
      </c>
      <c r="G207" s="25">
        <f t="shared" si="3"/>
        <v>88.766434745143897</v>
      </c>
    </row>
    <row r="208" spans="1:7">
      <c r="A208" s="22" t="s">
        <v>9</v>
      </c>
      <c r="B208" s="16" t="s">
        <v>10</v>
      </c>
      <c r="C208" s="25">
        <v>45480000</v>
      </c>
      <c r="D208" s="25">
        <v>19088066</v>
      </c>
      <c r="E208" s="25">
        <v>16946708.109999999</v>
      </c>
      <c r="F208" s="25">
        <v>16943795.649999999</v>
      </c>
      <c r="G208" s="25">
        <f t="shared" si="3"/>
        <v>88.766434745143897</v>
      </c>
    </row>
    <row r="209" spans="1:7">
      <c r="A209" s="22" t="s">
        <v>11</v>
      </c>
      <c r="B209" s="16" t="s">
        <v>12</v>
      </c>
      <c r="C209" s="25">
        <v>10000000</v>
      </c>
      <c r="D209" s="25">
        <v>4217100</v>
      </c>
      <c r="E209" s="25">
        <v>3732787.59</v>
      </c>
      <c r="F209" s="25">
        <v>3732787.59</v>
      </c>
      <c r="G209" s="25">
        <f t="shared" si="3"/>
        <v>88.51551042185389</v>
      </c>
    </row>
    <row r="210" spans="1:7">
      <c r="A210" s="22" t="s">
        <v>13</v>
      </c>
      <c r="B210" s="16" t="s">
        <v>14</v>
      </c>
      <c r="C210" s="25">
        <v>37566543</v>
      </c>
      <c r="D210" s="25">
        <v>19938270</v>
      </c>
      <c r="E210" s="25">
        <v>16476440.919999998</v>
      </c>
      <c r="F210" s="25">
        <v>15535770.51</v>
      </c>
      <c r="G210" s="25">
        <f t="shared" si="3"/>
        <v>77.919350625706244</v>
      </c>
    </row>
    <row r="211" spans="1:7">
      <c r="A211" s="22" t="s">
        <v>15</v>
      </c>
      <c r="B211" s="16" t="s">
        <v>16</v>
      </c>
      <c r="C211" s="25">
        <v>2511072</v>
      </c>
      <c r="D211" s="25">
        <v>905592</v>
      </c>
      <c r="E211" s="25">
        <v>339181.3</v>
      </c>
      <c r="F211" s="25">
        <v>101407.3</v>
      </c>
      <c r="G211" s="25">
        <f t="shared" si="3"/>
        <v>11.19790148322865</v>
      </c>
    </row>
    <row r="212" spans="1:7">
      <c r="A212" s="22" t="s">
        <v>17</v>
      </c>
      <c r="B212" s="16" t="s">
        <v>18</v>
      </c>
      <c r="C212" s="25">
        <v>15000000</v>
      </c>
      <c r="D212" s="25">
        <v>8683000</v>
      </c>
      <c r="E212" s="25">
        <v>7705678.5</v>
      </c>
      <c r="F212" s="25">
        <v>7705678.5</v>
      </c>
      <c r="G212" s="25">
        <f t="shared" si="3"/>
        <v>88.744425889669458</v>
      </c>
    </row>
    <row r="213" spans="1:7">
      <c r="A213" s="22" t="s">
        <v>19</v>
      </c>
      <c r="B213" s="16" t="s">
        <v>20</v>
      </c>
      <c r="C213" s="25">
        <v>4185420</v>
      </c>
      <c r="D213" s="25">
        <v>2185683</v>
      </c>
      <c r="E213" s="25">
        <v>1376539.23</v>
      </c>
      <c r="F213" s="25">
        <v>900916.23</v>
      </c>
      <c r="G213" s="25">
        <f t="shared" si="3"/>
        <v>41.21897960500219</v>
      </c>
    </row>
    <row r="214" spans="1:7">
      <c r="A214" s="22" t="s">
        <v>21</v>
      </c>
      <c r="B214" s="16" t="s">
        <v>22</v>
      </c>
      <c r="C214" s="25">
        <v>80498</v>
      </c>
      <c r="D214" s="25">
        <v>77078</v>
      </c>
      <c r="E214" s="25">
        <v>42236.87</v>
      </c>
      <c r="F214" s="25">
        <v>42236.87</v>
      </c>
      <c r="G214" s="25">
        <f t="shared" si="3"/>
        <v>54.797568696644959</v>
      </c>
    </row>
    <row r="215" spans="1:7">
      <c r="A215" s="22" t="s">
        <v>167</v>
      </c>
      <c r="B215" s="16" t="s">
        <v>23</v>
      </c>
      <c r="C215" s="25">
        <v>15759553</v>
      </c>
      <c r="D215" s="25">
        <v>8069117</v>
      </c>
      <c r="E215" s="25">
        <v>6998095.0199999986</v>
      </c>
      <c r="F215" s="25">
        <v>6770821.6099999994</v>
      </c>
      <c r="G215" s="25">
        <f t="shared" si="3"/>
        <v>83.910316457178638</v>
      </c>
    </row>
    <row r="216" spans="1:7">
      <c r="A216" s="22" t="s">
        <v>168</v>
      </c>
      <c r="B216" s="16" t="s">
        <v>24</v>
      </c>
      <c r="C216" s="25">
        <v>9806613</v>
      </c>
      <c r="D216" s="25">
        <v>5260108</v>
      </c>
      <c r="E216" s="25">
        <v>4764636.7699999996</v>
      </c>
      <c r="F216" s="25">
        <v>4753876.76</v>
      </c>
      <c r="G216" s="25">
        <f t="shared" si="3"/>
        <v>90.376029541598754</v>
      </c>
    </row>
    <row r="217" spans="1:7">
      <c r="A217" s="22" t="s">
        <v>169</v>
      </c>
      <c r="B217" s="16" t="s">
        <v>25</v>
      </c>
      <c r="C217" s="25">
        <v>639770</v>
      </c>
      <c r="D217" s="25">
        <v>190970</v>
      </c>
      <c r="E217" s="25">
        <v>120614.85</v>
      </c>
      <c r="F217" s="25">
        <v>109482.92</v>
      </c>
      <c r="G217" s="25">
        <f t="shared" si="3"/>
        <v>57.329905220715297</v>
      </c>
    </row>
    <row r="218" spans="1:7">
      <c r="A218" s="22" t="s">
        <v>170</v>
      </c>
      <c r="B218" s="16" t="s">
        <v>26</v>
      </c>
      <c r="C218" s="25">
        <v>4000000</v>
      </c>
      <c r="D218" s="25">
        <v>1960634</v>
      </c>
      <c r="E218" s="25">
        <v>1602459.54</v>
      </c>
      <c r="F218" s="25">
        <v>1399204.71</v>
      </c>
      <c r="G218" s="25">
        <f t="shared" si="3"/>
        <v>71.364911044080642</v>
      </c>
    </row>
    <row r="219" spans="1:7">
      <c r="A219" s="22" t="s">
        <v>171</v>
      </c>
      <c r="B219" s="16" t="s">
        <v>27</v>
      </c>
      <c r="C219" s="25">
        <v>874300</v>
      </c>
      <c r="D219" s="25">
        <v>519600</v>
      </c>
      <c r="E219" s="25">
        <v>372582.84</v>
      </c>
      <c r="F219" s="25">
        <v>371970.51</v>
      </c>
      <c r="G219" s="25">
        <f t="shared" si="3"/>
        <v>71.587857967667432</v>
      </c>
    </row>
    <row r="220" spans="1:7" ht="31.5">
      <c r="A220" s="22" t="s">
        <v>172</v>
      </c>
      <c r="B220" s="16" t="s">
        <v>28</v>
      </c>
      <c r="C220" s="25">
        <v>438870</v>
      </c>
      <c r="D220" s="25">
        <v>137805</v>
      </c>
      <c r="E220" s="25">
        <v>137801.01999999999</v>
      </c>
      <c r="F220" s="25">
        <v>136286.71</v>
      </c>
      <c r="G220" s="25">
        <f t="shared" si="3"/>
        <v>98.898233010413264</v>
      </c>
    </row>
    <row r="221" spans="1:7" ht="31.5">
      <c r="A221" s="22" t="s">
        <v>29</v>
      </c>
      <c r="B221" s="16" t="s">
        <v>30</v>
      </c>
      <c r="C221" s="25">
        <v>30000</v>
      </c>
      <c r="D221" s="25">
        <v>17800</v>
      </c>
      <c r="E221" s="25">
        <v>14710</v>
      </c>
      <c r="F221" s="25">
        <v>14710</v>
      </c>
      <c r="G221" s="25">
        <f t="shared" si="3"/>
        <v>82.640449438202239</v>
      </c>
    </row>
    <row r="222" spans="1:7" ht="47.25">
      <c r="A222" s="22" t="s">
        <v>31</v>
      </c>
      <c r="B222" s="16" t="s">
        <v>32</v>
      </c>
      <c r="C222" s="25">
        <v>30000</v>
      </c>
      <c r="D222" s="25">
        <v>17800</v>
      </c>
      <c r="E222" s="25">
        <v>14710</v>
      </c>
      <c r="F222" s="25">
        <v>14710</v>
      </c>
      <c r="G222" s="25">
        <f t="shared" si="3"/>
        <v>82.640449438202239</v>
      </c>
    </row>
    <row r="223" spans="1:7">
      <c r="A223" s="22" t="s">
        <v>177</v>
      </c>
      <c r="B223" s="16" t="s">
        <v>35</v>
      </c>
      <c r="C223" s="25">
        <v>15500</v>
      </c>
      <c r="D223" s="25">
        <v>7500</v>
      </c>
      <c r="E223" s="25">
        <v>0</v>
      </c>
      <c r="F223" s="25">
        <v>0</v>
      </c>
      <c r="G223" s="25">
        <f t="shared" si="3"/>
        <v>0</v>
      </c>
    </row>
    <row r="224" spans="1:7">
      <c r="A224" s="22" t="s">
        <v>178</v>
      </c>
      <c r="B224" s="16" t="s">
        <v>36</v>
      </c>
      <c r="C224" s="25">
        <v>15500</v>
      </c>
      <c r="D224" s="25">
        <v>7500</v>
      </c>
      <c r="E224" s="25">
        <v>0</v>
      </c>
      <c r="F224" s="25">
        <v>0</v>
      </c>
      <c r="G224" s="25">
        <f t="shared" si="3"/>
        <v>0</v>
      </c>
    </row>
    <row r="225" spans="1:7">
      <c r="A225" s="22" t="s">
        <v>37</v>
      </c>
      <c r="B225" s="16" t="s">
        <v>38</v>
      </c>
      <c r="C225" s="25">
        <v>500</v>
      </c>
      <c r="D225" s="25">
        <v>500</v>
      </c>
      <c r="E225" s="25">
        <v>0</v>
      </c>
      <c r="F225" s="25">
        <v>0</v>
      </c>
      <c r="G225" s="25">
        <f t="shared" si="3"/>
        <v>0</v>
      </c>
    </row>
    <row r="226" spans="1:7" ht="78.75">
      <c r="A226" s="21" t="s">
        <v>188</v>
      </c>
      <c r="B226" s="15" t="s">
        <v>65</v>
      </c>
      <c r="C226" s="24">
        <v>14926050</v>
      </c>
      <c r="D226" s="24">
        <v>7862450</v>
      </c>
      <c r="E226" s="24">
        <v>4794411.3099999987</v>
      </c>
      <c r="F226" s="24">
        <v>4770770.91</v>
      </c>
      <c r="G226" s="24">
        <f t="shared" si="3"/>
        <v>60.677917315849385</v>
      </c>
    </row>
    <row r="227" spans="1:7">
      <c r="A227" s="22" t="s">
        <v>3</v>
      </c>
      <c r="B227" s="16" t="s">
        <v>4</v>
      </c>
      <c r="C227" s="25">
        <v>14926050</v>
      </c>
      <c r="D227" s="25">
        <v>7862450</v>
      </c>
      <c r="E227" s="25">
        <v>4794411.3099999987</v>
      </c>
      <c r="F227" s="25">
        <v>4770770.91</v>
      </c>
      <c r="G227" s="25">
        <f t="shared" si="3"/>
        <v>60.677917315849385</v>
      </c>
    </row>
    <row r="228" spans="1:7" ht="31.5">
      <c r="A228" s="22" t="s">
        <v>5</v>
      </c>
      <c r="B228" s="16" t="s">
        <v>6</v>
      </c>
      <c r="C228" s="25">
        <v>10928000</v>
      </c>
      <c r="D228" s="25">
        <v>5737600</v>
      </c>
      <c r="E228" s="25">
        <v>3681400.73</v>
      </c>
      <c r="F228" s="25">
        <v>3680032.43</v>
      </c>
      <c r="G228" s="25">
        <f t="shared" si="3"/>
        <v>64.13888089096487</v>
      </c>
    </row>
    <row r="229" spans="1:7">
      <c r="A229" s="22" t="s">
        <v>7</v>
      </c>
      <c r="B229" s="16" t="s">
        <v>8</v>
      </c>
      <c r="C229" s="25">
        <v>8957700</v>
      </c>
      <c r="D229" s="25">
        <v>4703000</v>
      </c>
      <c r="E229" s="25">
        <v>2997436.57</v>
      </c>
      <c r="F229" s="25">
        <v>2996068.27</v>
      </c>
      <c r="G229" s="25">
        <f t="shared" si="3"/>
        <v>63.705470338082073</v>
      </c>
    </row>
    <row r="230" spans="1:7">
      <c r="A230" s="22" t="s">
        <v>9</v>
      </c>
      <c r="B230" s="16" t="s">
        <v>10</v>
      </c>
      <c r="C230" s="25">
        <v>8957700</v>
      </c>
      <c r="D230" s="25">
        <v>4703000</v>
      </c>
      <c r="E230" s="25">
        <v>2997436.57</v>
      </c>
      <c r="F230" s="25">
        <v>2996068.27</v>
      </c>
      <c r="G230" s="25">
        <f t="shared" si="3"/>
        <v>63.705470338082073</v>
      </c>
    </row>
    <row r="231" spans="1:7">
      <c r="A231" s="22" t="s">
        <v>11</v>
      </c>
      <c r="B231" s="16" t="s">
        <v>12</v>
      </c>
      <c r="C231" s="25">
        <v>1970300</v>
      </c>
      <c r="D231" s="25">
        <v>1034600</v>
      </c>
      <c r="E231" s="25">
        <v>683964.16</v>
      </c>
      <c r="F231" s="25">
        <v>683964.16</v>
      </c>
      <c r="G231" s="25">
        <f t="shared" si="3"/>
        <v>66.109043108447707</v>
      </c>
    </row>
    <row r="232" spans="1:7">
      <c r="A232" s="22" t="s">
        <v>13</v>
      </c>
      <c r="B232" s="16" t="s">
        <v>14</v>
      </c>
      <c r="C232" s="25">
        <v>3995050</v>
      </c>
      <c r="D232" s="25">
        <v>2123050</v>
      </c>
      <c r="E232" s="25">
        <v>1113010.58</v>
      </c>
      <c r="F232" s="25">
        <v>1090738.48</v>
      </c>
      <c r="G232" s="25">
        <f t="shared" si="3"/>
        <v>51.376014695838535</v>
      </c>
    </row>
    <row r="233" spans="1:7">
      <c r="A233" s="22" t="s">
        <v>15</v>
      </c>
      <c r="B233" s="16" t="s">
        <v>16</v>
      </c>
      <c r="C233" s="25">
        <v>421550</v>
      </c>
      <c r="D233" s="25">
        <v>125550</v>
      </c>
      <c r="E233" s="25">
        <v>0</v>
      </c>
      <c r="F233" s="25">
        <v>0</v>
      </c>
      <c r="G233" s="25">
        <f t="shared" si="3"/>
        <v>0</v>
      </c>
    </row>
    <row r="234" spans="1:7">
      <c r="A234" s="22" t="s">
        <v>17</v>
      </c>
      <c r="B234" s="16" t="s">
        <v>18</v>
      </c>
      <c r="C234" s="25">
        <v>1100000</v>
      </c>
      <c r="D234" s="25">
        <v>600000</v>
      </c>
      <c r="E234" s="25">
        <v>481955.07</v>
      </c>
      <c r="F234" s="25">
        <v>459682.97</v>
      </c>
      <c r="G234" s="25">
        <f t="shared" si="3"/>
        <v>76.613828333333331</v>
      </c>
    </row>
    <row r="235" spans="1:7">
      <c r="A235" s="22" t="s">
        <v>19</v>
      </c>
      <c r="B235" s="16" t="s">
        <v>20</v>
      </c>
      <c r="C235" s="25">
        <v>545000</v>
      </c>
      <c r="D235" s="25">
        <v>247200</v>
      </c>
      <c r="E235" s="25">
        <v>46453.39</v>
      </c>
      <c r="F235" s="25">
        <v>46453.39</v>
      </c>
      <c r="G235" s="25">
        <f t="shared" si="3"/>
        <v>18.791824433656959</v>
      </c>
    </row>
    <row r="236" spans="1:7">
      <c r="A236" s="22" t="s">
        <v>21</v>
      </c>
      <c r="B236" s="16" t="s">
        <v>22</v>
      </c>
      <c r="C236" s="25">
        <v>1500</v>
      </c>
      <c r="D236" s="25">
        <v>1000</v>
      </c>
      <c r="E236" s="25">
        <v>0</v>
      </c>
      <c r="F236" s="25">
        <v>0</v>
      </c>
      <c r="G236" s="25">
        <f t="shared" si="3"/>
        <v>0</v>
      </c>
    </row>
    <row r="237" spans="1:7">
      <c r="A237" s="22" t="s">
        <v>167</v>
      </c>
      <c r="B237" s="16" t="s">
        <v>23</v>
      </c>
      <c r="C237" s="25">
        <v>1920000</v>
      </c>
      <c r="D237" s="25">
        <v>1145100</v>
      </c>
      <c r="E237" s="25">
        <v>581322.12</v>
      </c>
      <c r="F237" s="25">
        <v>581322.12</v>
      </c>
      <c r="G237" s="25">
        <f t="shared" si="3"/>
        <v>50.766057112915895</v>
      </c>
    </row>
    <row r="238" spans="1:7">
      <c r="A238" s="22" t="s">
        <v>168</v>
      </c>
      <c r="B238" s="16" t="s">
        <v>24</v>
      </c>
      <c r="C238" s="25">
        <v>996400</v>
      </c>
      <c r="D238" s="25">
        <v>696200</v>
      </c>
      <c r="E238" s="25">
        <v>321808.76</v>
      </c>
      <c r="F238" s="25">
        <v>321808.76</v>
      </c>
      <c r="G238" s="25">
        <f t="shared" si="3"/>
        <v>46.223608158575125</v>
      </c>
    </row>
    <row r="239" spans="1:7">
      <c r="A239" s="22" t="s">
        <v>169</v>
      </c>
      <c r="B239" s="16" t="s">
        <v>25</v>
      </c>
      <c r="C239" s="25">
        <v>84500</v>
      </c>
      <c r="D239" s="25">
        <v>35700</v>
      </c>
      <c r="E239" s="25">
        <v>18986.55</v>
      </c>
      <c r="F239" s="25">
        <v>18986.55</v>
      </c>
      <c r="G239" s="25">
        <f t="shared" si="3"/>
        <v>53.18361344537815</v>
      </c>
    </row>
    <row r="240" spans="1:7">
      <c r="A240" s="22" t="s">
        <v>170</v>
      </c>
      <c r="B240" s="16" t="s">
        <v>26</v>
      </c>
      <c r="C240" s="25">
        <v>793300</v>
      </c>
      <c r="D240" s="25">
        <v>396600</v>
      </c>
      <c r="E240" s="25">
        <v>227897.8</v>
      </c>
      <c r="F240" s="25">
        <v>227897.8</v>
      </c>
      <c r="G240" s="25">
        <f t="shared" si="3"/>
        <v>57.462884518406455</v>
      </c>
    </row>
    <row r="241" spans="1:7" ht="31.5">
      <c r="A241" s="22" t="s">
        <v>172</v>
      </c>
      <c r="B241" s="16" t="s">
        <v>28</v>
      </c>
      <c r="C241" s="25">
        <v>45800</v>
      </c>
      <c r="D241" s="25">
        <v>16600</v>
      </c>
      <c r="E241" s="25">
        <v>12629.01</v>
      </c>
      <c r="F241" s="25">
        <v>12629.01</v>
      </c>
      <c r="G241" s="25">
        <f t="shared" si="3"/>
        <v>76.078373493975903</v>
      </c>
    </row>
    <row r="242" spans="1:7" ht="31.5">
      <c r="A242" s="22" t="s">
        <v>29</v>
      </c>
      <c r="B242" s="16" t="s">
        <v>30</v>
      </c>
      <c r="C242" s="25">
        <v>7000</v>
      </c>
      <c r="D242" s="25">
        <v>4200</v>
      </c>
      <c r="E242" s="25">
        <v>3280</v>
      </c>
      <c r="F242" s="25">
        <v>3280</v>
      </c>
      <c r="G242" s="25">
        <f t="shared" si="3"/>
        <v>78.095238095238102</v>
      </c>
    </row>
    <row r="243" spans="1:7" ht="47.25">
      <c r="A243" s="22" t="s">
        <v>31</v>
      </c>
      <c r="B243" s="16" t="s">
        <v>32</v>
      </c>
      <c r="C243" s="25">
        <v>7000</v>
      </c>
      <c r="D243" s="25">
        <v>4200</v>
      </c>
      <c r="E243" s="25">
        <v>3280</v>
      </c>
      <c r="F243" s="25">
        <v>3280</v>
      </c>
      <c r="G243" s="25">
        <f t="shared" si="3"/>
        <v>78.095238095238102</v>
      </c>
    </row>
    <row r="244" spans="1:7">
      <c r="A244" s="22" t="s">
        <v>37</v>
      </c>
      <c r="B244" s="16" t="s">
        <v>38</v>
      </c>
      <c r="C244" s="25">
        <v>3000</v>
      </c>
      <c r="D244" s="25">
        <v>1800</v>
      </c>
      <c r="E244" s="25">
        <v>0</v>
      </c>
      <c r="F244" s="25">
        <v>0</v>
      </c>
      <c r="G244" s="25">
        <f t="shared" si="3"/>
        <v>0</v>
      </c>
    </row>
    <row r="245" spans="1:7" ht="47.25">
      <c r="A245" s="21" t="s">
        <v>189</v>
      </c>
      <c r="B245" s="15" t="s">
        <v>66</v>
      </c>
      <c r="C245" s="24">
        <v>146822800</v>
      </c>
      <c r="D245" s="24">
        <v>86515572</v>
      </c>
      <c r="E245" s="24">
        <v>86415199.939999998</v>
      </c>
      <c r="F245" s="24">
        <v>86414891.920000002</v>
      </c>
      <c r="G245" s="24">
        <f t="shared" si="3"/>
        <v>99.883627793618473</v>
      </c>
    </row>
    <row r="246" spans="1:7">
      <c r="A246" s="22" t="s">
        <v>3</v>
      </c>
      <c r="B246" s="16" t="s">
        <v>4</v>
      </c>
      <c r="C246" s="25">
        <v>146822800</v>
      </c>
      <c r="D246" s="25">
        <v>86515572</v>
      </c>
      <c r="E246" s="25">
        <v>86415199.939999998</v>
      </c>
      <c r="F246" s="25">
        <v>86414891.920000002</v>
      </c>
      <c r="G246" s="25">
        <f t="shared" si="3"/>
        <v>99.883627793618473</v>
      </c>
    </row>
    <row r="247" spans="1:7" ht="31.5">
      <c r="A247" s="22" t="s">
        <v>5</v>
      </c>
      <c r="B247" s="16" t="s">
        <v>6</v>
      </c>
      <c r="C247" s="25">
        <v>146592900</v>
      </c>
      <c r="D247" s="25">
        <v>86380000</v>
      </c>
      <c r="E247" s="25">
        <v>86379999.939999998</v>
      </c>
      <c r="F247" s="25">
        <v>86379999.920000002</v>
      </c>
      <c r="G247" s="25">
        <f t="shared" si="3"/>
        <v>99.99999990738597</v>
      </c>
    </row>
    <row r="248" spans="1:7">
      <c r="A248" s="22" t="s">
        <v>7</v>
      </c>
      <c r="B248" s="16" t="s">
        <v>8</v>
      </c>
      <c r="C248" s="25">
        <v>120460303.17</v>
      </c>
      <c r="D248" s="25">
        <v>71063303.170000002</v>
      </c>
      <c r="E248" s="25">
        <v>71063303.170000002</v>
      </c>
      <c r="F248" s="25">
        <v>71063303.150000006</v>
      </c>
      <c r="G248" s="25">
        <f t="shared" si="3"/>
        <v>99.999999971856084</v>
      </c>
    </row>
    <row r="249" spans="1:7">
      <c r="A249" s="22" t="s">
        <v>9</v>
      </c>
      <c r="B249" s="16" t="s">
        <v>10</v>
      </c>
      <c r="C249" s="25">
        <v>120460303.17</v>
      </c>
      <c r="D249" s="25">
        <v>71063303.170000002</v>
      </c>
      <c r="E249" s="25">
        <v>71063303.170000002</v>
      </c>
      <c r="F249" s="25">
        <v>71063303.150000006</v>
      </c>
      <c r="G249" s="25">
        <f t="shared" si="3"/>
        <v>99.999999971856084</v>
      </c>
    </row>
    <row r="250" spans="1:7">
      <c r="A250" s="22" t="s">
        <v>11</v>
      </c>
      <c r="B250" s="16" t="s">
        <v>12</v>
      </c>
      <c r="C250" s="25">
        <v>26132596.829999998</v>
      </c>
      <c r="D250" s="25">
        <v>15316696.83</v>
      </c>
      <c r="E250" s="25">
        <v>15316696.77</v>
      </c>
      <c r="F250" s="25">
        <v>15316696.77</v>
      </c>
      <c r="G250" s="25">
        <f t="shared" si="3"/>
        <v>99.999999608270628</v>
      </c>
    </row>
    <row r="251" spans="1:7">
      <c r="A251" s="22" t="s">
        <v>175</v>
      </c>
      <c r="B251" s="16" t="s">
        <v>33</v>
      </c>
      <c r="C251" s="25">
        <v>229900</v>
      </c>
      <c r="D251" s="25">
        <v>135572</v>
      </c>
      <c r="E251" s="25">
        <v>35200</v>
      </c>
      <c r="F251" s="25">
        <v>34892</v>
      </c>
      <c r="G251" s="25">
        <f t="shared" si="3"/>
        <v>25.736877821379046</v>
      </c>
    </row>
    <row r="252" spans="1:7" ht="31.5">
      <c r="A252" s="22" t="s">
        <v>176</v>
      </c>
      <c r="B252" s="16" t="s">
        <v>34</v>
      </c>
      <c r="C252" s="25">
        <v>229900</v>
      </c>
      <c r="D252" s="25">
        <v>135572</v>
      </c>
      <c r="E252" s="25">
        <v>35200</v>
      </c>
      <c r="F252" s="25">
        <v>34892</v>
      </c>
      <c r="G252" s="25">
        <f t="shared" si="3"/>
        <v>25.736877821379046</v>
      </c>
    </row>
    <row r="253" spans="1:7" ht="78.75">
      <c r="A253" s="21" t="s">
        <v>190</v>
      </c>
      <c r="B253" s="15" t="s">
        <v>67</v>
      </c>
      <c r="C253" s="24">
        <v>12600000</v>
      </c>
      <c r="D253" s="24">
        <v>7488700</v>
      </c>
      <c r="E253" s="24">
        <v>6910691.0700000003</v>
      </c>
      <c r="F253" s="24">
        <v>6910691.0700000003</v>
      </c>
      <c r="G253" s="24">
        <f t="shared" si="3"/>
        <v>92.281585188350462</v>
      </c>
    </row>
    <row r="254" spans="1:7">
      <c r="A254" s="22" t="s">
        <v>3</v>
      </c>
      <c r="B254" s="16" t="s">
        <v>4</v>
      </c>
      <c r="C254" s="25">
        <v>12600000</v>
      </c>
      <c r="D254" s="25">
        <v>7488700</v>
      </c>
      <c r="E254" s="25">
        <v>6910691.0700000003</v>
      </c>
      <c r="F254" s="25">
        <v>6910691.0700000003</v>
      </c>
      <c r="G254" s="25">
        <f t="shared" si="3"/>
        <v>92.281585188350462</v>
      </c>
    </row>
    <row r="255" spans="1:7" ht="31.5">
      <c r="A255" s="22" t="s">
        <v>5</v>
      </c>
      <c r="B255" s="16" t="s">
        <v>6</v>
      </c>
      <c r="C255" s="25">
        <v>12600000</v>
      </c>
      <c r="D255" s="25">
        <v>7488700</v>
      </c>
      <c r="E255" s="25">
        <v>6910691.0700000003</v>
      </c>
      <c r="F255" s="25">
        <v>6910691.0700000003</v>
      </c>
      <c r="G255" s="25">
        <f t="shared" si="3"/>
        <v>92.281585188350462</v>
      </c>
    </row>
    <row r="256" spans="1:7">
      <c r="A256" s="22" t="s">
        <v>7</v>
      </c>
      <c r="B256" s="16" t="s">
        <v>8</v>
      </c>
      <c r="C256" s="25">
        <v>10282041.390000001</v>
      </c>
      <c r="D256" s="25">
        <v>6120341.3899999997</v>
      </c>
      <c r="E256" s="25">
        <v>5618147.6100000003</v>
      </c>
      <c r="F256" s="25">
        <v>5618147.6100000003</v>
      </c>
      <c r="G256" s="25">
        <f t="shared" si="3"/>
        <v>91.79467699595105</v>
      </c>
    </row>
    <row r="257" spans="1:7">
      <c r="A257" s="22" t="s">
        <v>9</v>
      </c>
      <c r="B257" s="16" t="s">
        <v>10</v>
      </c>
      <c r="C257" s="25">
        <v>10282041.390000001</v>
      </c>
      <c r="D257" s="25">
        <v>6120341.3899999997</v>
      </c>
      <c r="E257" s="25">
        <v>5618147.6100000003</v>
      </c>
      <c r="F257" s="25">
        <v>5618147.6100000003</v>
      </c>
      <c r="G257" s="25">
        <f t="shared" si="3"/>
        <v>91.79467699595105</v>
      </c>
    </row>
    <row r="258" spans="1:7">
      <c r="A258" s="22" t="s">
        <v>11</v>
      </c>
      <c r="B258" s="16" t="s">
        <v>12</v>
      </c>
      <c r="C258" s="25">
        <v>2317958.61</v>
      </c>
      <c r="D258" s="25">
        <v>1368358.61</v>
      </c>
      <c r="E258" s="25">
        <v>1292543.46</v>
      </c>
      <c r="F258" s="25">
        <v>1292543.46</v>
      </c>
      <c r="G258" s="25">
        <f t="shared" si="3"/>
        <v>94.459409291837602</v>
      </c>
    </row>
    <row r="259" spans="1:7" ht="47.25">
      <c r="A259" s="21" t="s">
        <v>68</v>
      </c>
      <c r="B259" s="15" t="s">
        <v>69</v>
      </c>
      <c r="C259" s="24">
        <v>22455552</v>
      </c>
      <c r="D259" s="24">
        <v>11561812</v>
      </c>
      <c r="E259" s="24">
        <v>10666313.780000003</v>
      </c>
      <c r="F259" s="24">
        <v>10610183.780000003</v>
      </c>
      <c r="G259" s="24">
        <f t="shared" si="3"/>
        <v>91.769212126957285</v>
      </c>
    </row>
    <row r="260" spans="1:7">
      <c r="A260" s="22" t="s">
        <v>3</v>
      </c>
      <c r="B260" s="16" t="s">
        <v>4</v>
      </c>
      <c r="C260" s="25">
        <v>22455552</v>
      </c>
      <c r="D260" s="25">
        <v>11561812</v>
      </c>
      <c r="E260" s="25">
        <v>10666313.780000003</v>
      </c>
      <c r="F260" s="25">
        <v>10610183.780000003</v>
      </c>
      <c r="G260" s="25">
        <f t="shared" si="3"/>
        <v>91.769212126957285</v>
      </c>
    </row>
    <row r="261" spans="1:7" ht="31.5">
      <c r="A261" s="22" t="s">
        <v>5</v>
      </c>
      <c r="B261" s="16" t="s">
        <v>6</v>
      </c>
      <c r="C261" s="25">
        <v>19000000</v>
      </c>
      <c r="D261" s="25">
        <v>9888000</v>
      </c>
      <c r="E261" s="25">
        <v>9471869.8399999999</v>
      </c>
      <c r="F261" s="25">
        <v>9468079.8399999999</v>
      </c>
      <c r="G261" s="25">
        <f t="shared" si="3"/>
        <v>95.753234627831716</v>
      </c>
    </row>
    <row r="262" spans="1:7">
      <c r="A262" s="22" t="s">
        <v>7</v>
      </c>
      <c r="B262" s="16" t="s">
        <v>8</v>
      </c>
      <c r="C262" s="25">
        <v>15575000</v>
      </c>
      <c r="D262" s="25">
        <v>8096000</v>
      </c>
      <c r="E262" s="25">
        <v>7737466.6399999997</v>
      </c>
      <c r="F262" s="25">
        <v>7733676.6399999997</v>
      </c>
      <c r="G262" s="25">
        <f t="shared" si="3"/>
        <v>95.524662055335966</v>
      </c>
    </row>
    <row r="263" spans="1:7">
      <c r="A263" s="22" t="s">
        <v>9</v>
      </c>
      <c r="B263" s="16" t="s">
        <v>10</v>
      </c>
      <c r="C263" s="25">
        <v>15575000</v>
      </c>
      <c r="D263" s="25">
        <v>8096000</v>
      </c>
      <c r="E263" s="25">
        <v>7737466.6399999997</v>
      </c>
      <c r="F263" s="25">
        <v>7733676.6399999997</v>
      </c>
      <c r="G263" s="25">
        <f t="shared" ref="G263:G326" si="4">IF(D263=0,0,(F263/D263)*100)</f>
        <v>95.524662055335966</v>
      </c>
    </row>
    <row r="264" spans="1:7">
      <c r="A264" s="22" t="s">
        <v>11</v>
      </c>
      <c r="B264" s="16" t="s">
        <v>12</v>
      </c>
      <c r="C264" s="25">
        <v>3425000</v>
      </c>
      <c r="D264" s="25">
        <v>1792000</v>
      </c>
      <c r="E264" s="25">
        <v>1734403.2</v>
      </c>
      <c r="F264" s="25">
        <v>1734403.2</v>
      </c>
      <c r="G264" s="25">
        <f t="shared" si="4"/>
        <v>96.785892857142855</v>
      </c>
    </row>
    <row r="265" spans="1:7">
      <c r="A265" s="22" t="s">
        <v>13</v>
      </c>
      <c r="B265" s="16" t="s">
        <v>14</v>
      </c>
      <c r="C265" s="25">
        <v>3448552</v>
      </c>
      <c r="D265" s="25">
        <v>1669612</v>
      </c>
      <c r="E265" s="25">
        <v>1194443.94</v>
      </c>
      <c r="F265" s="25">
        <v>1142103.94</v>
      </c>
      <c r="G265" s="25">
        <f t="shared" si="4"/>
        <v>68.405350464658852</v>
      </c>
    </row>
    <row r="266" spans="1:7">
      <c r="A266" s="22" t="s">
        <v>15</v>
      </c>
      <c r="B266" s="16" t="s">
        <v>16</v>
      </c>
      <c r="C266" s="25">
        <v>1031322</v>
      </c>
      <c r="D266" s="25">
        <v>524582</v>
      </c>
      <c r="E266" s="25">
        <v>374760.3</v>
      </c>
      <c r="F266" s="25">
        <v>372420.3</v>
      </c>
      <c r="G266" s="25">
        <f t="shared" si="4"/>
        <v>70.99372452733796</v>
      </c>
    </row>
    <row r="267" spans="1:7">
      <c r="A267" s="22" t="s">
        <v>19</v>
      </c>
      <c r="B267" s="16" t="s">
        <v>20</v>
      </c>
      <c r="C267" s="25">
        <v>750000</v>
      </c>
      <c r="D267" s="25">
        <v>396800</v>
      </c>
      <c r="E267" s="25">
        <v>238426.13</v>
      </c>
      <c r="F267" s="25">
        <v>188426.13</v>
      </c>
      <c r="G267" s="25">
        <f t="shared" si="4"/>
        <v>47.486423891129029</v>
      </c>
    </row>
    <row r="268" spans="1:7">
      <c r="A268" s="22" t="s">
        <v>21</v>
      </c>
      <c r="B268" s="16" t="s">
        <v>22</v>
      </c>
      <c r="C268" s="25">
        <v>300000</v>
      </c>
      <c r="D268" s="25">
        <v>200000</v>
      </c>
      <c r="E268" s="25">
        <v>190010.17</v>
      </c>
      <c r="F268" s="25">
        <v>190010.17</v>
      </c>
      <c r="G268" s="25">
        <f t="shared" si="4"/>
        <v>95.005085000000008</v>
      </c>
    </row>
    <row r="269" spans="1:7">
      <c r="A269" s="22" t="s">
        <v>167</v>
      </c>
      <c r="B269" s="16" t="s">
        <v>23</v>
      </c>
      <c r="C269" s="25">
        <v>1362230</v>
      </c>
      <c r="D269" s="25">
        <v>545230</v>
      </c>
      <c r="E269" s="25">
        <v>391247.33999999997</v>
      </c>
      <c r="F269" s="25">
        <v>391247.33999999997</v>
      </c>
      <c r="G269" s="25">
        <f t="shared" si="4"/>
        <v>71.758219467013916</v>
      </c>
    </row>
    <row r="270" spans="1:7">
      <c r="A270" s="22" t="s">
        <v>168</v>
      </c>
      <c r="B270" s="16" t="s">
        <v>24</v>
      </c>
      <c r="C270" s="25">
        <v>203100</v>
      </c>
      <c r="D270" s="25">
        <v>131200</v>
      </c>
      <c r="E270" s="25">
        <v>90155.21</v>
      </c>
      <c r="F270" s="25">
        <v>90155.21</v>
      </c>
      <c r="G270" s="25">
        <f t="shared" si="4"/>
        <v>68.715861280487815</v>
      </c>
    </row>
    <row r="271" spans="1:7">
      <c r="A271" s="22" t="s">
        <v>169</v>
      </c>
      <c r="B271" s="16" t="s">
        <v>25</v>
      </c>
      <c r="C271" s="25">
        <v>227030</v>
      </c>
      <c r="D271" s="25">
        <v>43230</v>
      </c>
      <c r="E271" s="25">
        <v>43227.92</v>
      </c>
      <c r="F271" s="25">
        <v>43227.92</v>
      </c>
      <c r="G271" s="25">
        <f t="shared" si="4"/>
        <v>99.995188526486231</v>
      </c>
    </row>
    <row r="272" spans="1:7">
      <c r="A272" s="22" t="s">
        <v>170</v>
      </c>
      <c r="B272" s="16" t="s">
        <v>26</v>
      </c>
      <c r="C272" s="25">
        <v>788100</v>
      </c>
      <c r="D272" s="25">
        <v>333700</v>
      </c>
      <c r="E272" s="25">
        <v>229264.21</v>
      </c>
      <c r="F272" s="25">
        <v>229264.21</v>
      </c>
      <c r="G272" s="25">
        <f t="shared" si="4"/>
        <v>68.703688942163623</v>
      </c>
    </row>
    <row r="273" spans="1:7" ht="31.5">
      <c r="A273" s="22" t="s">
        <v>172</v>
      </c>
      <c r="B273" s="16" t="s">
        <v>28</v>
      </c>
      <c r="C273" s="25">
        <v>144000</v>
      </c>
      <c r="D273" s="25">
        <v>37100</v>
      </c>
      <c r="E273" s="25">
        <v>28600</v>
      </c>
      <c r="F273" s="25">
        <v>28600</v>
      </c>
      <c r="G273" s="25">
        <f t="shared" si="4"/>
        <v>77.088948787061994</v>
      </c>
    </row>
    <row r="274" spans="1:7" ht="31.5">
      <c r="A274" s="22" t="s">
        <v>29</v>
      </c>
      <c r="B274" s="16" t="s">
        <v>30</v>
      </c>
      <c r="C274" s="25">
        <v>5000</v>
      </c>
      <c r="D274" s="25">
        <v>3000</v>
      </c>
      <c r="E274" s="25">
        <v>0</v>
      </c>
      <c r="F274" s="25">
        <v>0</v>
      </c>
      <c r="G274" s="25">
        <f t="shared" si="4"/>
        <v>0</v>
      </c>
    </row>
    <row r="275" spans="1:7" ht="47.25">
      <c r="A275" s="22" t="s">
        <v>31</v>
      </c>
      <c r="B275" s="16" t="s">
        <v>32</v>
      </c>
      <c r="C275" s="25">
        <v>5000</v>
      </c>
      <c r="D275" s="25">
        <v>3000</v>
      </c>
      <c r="E275" s="25">
        <v>0</v>
      </c>
      <c r="F275" s="25">
        <v>0</v>
      </c>
      <c r="G275" s="25">
        <f t="shared" si="4"/>
        <v>0</v>
      </c>
    </row>
    <row r="276" spans="1:7">
      <c r="A276" s="22" t="s">
        <v>177</v>
      </c>
      <c r="B276" s="16" t="s">
        <v>35</v>
      </c>
      <c r="C276" s="25">
        <v>2000</v>
      </c>
      <c r="D276" s="25">
        <v>1200</v>
      </c>
      <c r="E276" s="25">
        <v>0</v>
      </c>
      <c r="F276" s="25">
        <v>0</v>
      </c>
      <c r="G276" s="25">
        <f t="shared" si="4"/>
        <v>0</v>
      </c>
    </row>
    <row r="277" spans="1:7">
      <c r="A277" s="22" t="s">
        <v>178</v>
      </c>
      <c r="B277" s="16" t="s">
        <v>36</v>
      </c>
      <c r="C277" s="25">
        <v>2000</v>
      </c>
      <c r="D277" s="25">
        <v>1200</v>
      </c>
      <c r="E277" s="25">
        <v>0</v>
      </c>
      <c r="F277" s="25">
        <v>0</v>
      </c>
      <c r="G277" s="25">
        <f t="shared" si="4"/>
        <v>0</v>
      </c>
    </row>
    <row r="278" spans="1:7">
      <c r="A278" s="22" t="s">
        <v>37</v>
      </c>
      <c r="B278" s="16" t="s">
        <v>38</v>
      </c>
      <c r="C278" s="25">
        <v>5000</v>
      </c>
      <c r="D278" s="25">
        <v>3000</v>
      </c>
      <c r="E278" s="25">
        <v>0</v>
      </c>
      <c r="F278" s="25">
        <v>0</v>
      </c>
      <c r="G278" s="25">
        <f t="shared" si="4"/>
        <v>0</v>
      </c>
    </row>
    <row r="279" spans="1:7" ht="31.5">
      <c r="A279" s="21" t="s">
        <v>191</v>
      </c>
      <c r="B279" s="15" t="s">
        <v>70</v>
      </c>
      <c r="C279" s="24">
        <v>30000</v>
      </c>
      <c r="D279" s="24">
        <v>16000</v>
      </c>
      <c r="E279" s="24">
        <v>7460</v>
      </c>
      <c r="F279" s="24">
        <v>7460</v>
      </c>
      <c r="G279" s="24">
        <f t="shared" si="4"/>
        <v>46.625</v>
      </c>
    </row>
    <row r="280" spans="1:7">
      <c r="A280" s="22" t="s">
        <v>3</v>
      </c>
      <c r="B280" s="16" t="s">
        <v>4</v>
      </c>
      <c r="C280" s="25">
        <v>30000</v>
      </c>
      <c r="D280" s="25">
        <v>16000</v>
      </c>
      <c r="E280" s="25">
        <v>7460</v>
      </c>
      <c r="F280" s="25">
        <v>7460</v>
      </c>
      <c r="G280" s="25">
        <f t="shared" si="4"/>
        <v>46.625</v>
      </c>
    </row>
    <row r="281" spans="1:7">
      <c r="A281" s="22" t="s">
        <v>13</v>
      </c>
      <c r="B281" s="16" t="s">
        <v>14</v>
      </c>
      <c r="C281" s="25">
        <v>30000</v>
      </c>
      <c r="D281" s="25">
        <v>16000</v>
      </c>
      <c r="E281" s="25">
        <v>7460</v>
      </c>
      <c r="F281" s="25">
        <v>7460</v>
      </c>
      <c r="G281" s="25">
        <f t="shared" si="4"/>
        <v>46.625</v>
      </c>
    </row>
    <row r="282" spans="1:7">
      <c r="A282" s="22" t="s">
        <v>19</v>
      </c>
      <c r="B282" s="16" t="s">
        <v>20</v>
      </c>
      <c r="C282" s="25">
        <v>500</v>
      </c>
      <c r="D282" s="25">
        <v>500</v>
      </c>
      <c r="E282" s="25">
        <v>0</v>
      </c>
      <c r="F282" s="25">
        <v>0</v>
      </c>
      <c r="G282" s="25">
        <f t="shared" si="4"/>
        <v>0</v>
      </c>
    </row>
    <row r="283" spans="1:7">
      <c r="A283" s="22" t="s">
        <v>21</v>
      </c>
      <c r="B283" s="16" t="s">
        <v>22</v>
      </c>
      <c r="C283" s="25">
        <v>29500</v>
      </c>
      <c r="D283" s="25">
        <v>15500</v>
      </c>
      <c r="E283" s="25">
        <v>7460</v>
      </c>
      <c r="F283" s="25">
        <v>7460</v>
      </c>
      <c r="G283" s="25">
        <f t="shared" si="4"/>
        <v>48.129032258064512</v>
      </c>
    </row>
    <row r="284" spans="1:7" ht="31.5">
      <c r="A284" s="21" t="s">
        <v>71</v>
      </c>
      <c r="B284" s="15" t="s">
        <v>72</v>
      </c>
      <c r="C284" s="24">
        <v>21122853</v>
      </c>
      <c r="D284" s="24">
        <v>11035413</v>
      </c>
      <c r="E284" s="24">
        <v>8111756.4200000009</v>
      </c>
      <c r="F284" s="24">
        <v>8025434.6299999999</v>
      </c>
      <c r="G284" s="24">
        <f t="shared" si="4"/>
        <v>72.724370442683025</v>
      </c>
    </row>
    <row r="285" spans="1:7">
      <c r="A285" s="22" t="s">
        <v>3</v>
      </c>
      <c r="B285" s="16" t="s">
        <v>4</v>
      </c>
      <c r="C285" s="25">
        <v>21122853</v>
      </c>
      <c r="D285" s="25">
        <v>11035413</v>
      </c>
      <c r="E285" s="25">
        <v>8111756.4200000009</v>
      </c>
      <c r="F285" s="25">
        <v>8025434.6299999999</v>
      </c>
      <c r="G285" s="25">
        <f t="shared" si="4"/>
        <v>72.724370442683025</v>
      </c>
    </row>
    <row r="286" spans="1:7" ht="31.5">
      <c r="A286" s="22" t="s">
        <v>5</v>
      </c>
      <c r="B286" s="16" t="s">
        <v>6</v>
      </c>
      <c r="C286" s="25">
        <v>17600000</v>
      </c>
      <c r="D286" s="25">
        <v>8883000</v>
      </c>
      <c r="E286" s="25">
        <v>7021524.6299999999</v>
      </c>
      <c r="F286" s="25">
        <v>7013729.4299999997</v>
      </c>
      <c r="G286" s="25">
        <f t="shared" si="4"/>
        <v>78.956764944275577</v>
      </c>
    </row>
    <row r="287" spans="1:7">
      <c r="A287" s="22" t="s">
        <v>7</v>
      </c>
      <c r="B287" s="16" t="s">
        <v>8</v>
      </c>
      <c r="C287" s="25">
        <v>14425000</v>
      </c>
      <c r="D287" s="25">
        <v>7280000</v>
      </c>
      <c r="E287" s="25">
        <v>5782746.9100000001</v>
      </c>
      <c r="F287" s="25">
        <v>5774951.71</v>
      </c>
      <c r="G287" s="25">
        <f t="shared" si="4"/>
        <v>79.326259752747248</v>
      </c>
    </row>
    <row r="288" spans="1:7">
      <c r="A288" s="22" t="s">
        <v>9</v>
      </c>
      <c r="B288" s="16" t="s">
        <v>10</v>
      </c>
      <c r="C288" s="25">
        <v>14425000</v>
      </c>
      <c r="D288" s="25">
        <v>7280000</v>
      </c>
      <c r="E288" s="25">
        <v>5782746.9100000001</v>
      </c>
      <c r="F288" s="25">
        <v>5774951.71</v>
      </c>
      <c r="G288" s="25">
        <f t="shared" si="4"/>
        <v>79.326259752747248</v>
      </c>
    </row>
    <row r="289" spans="1:7">
      <c r="A289" s="22" t="s">
        <v>11</v>
      </c>
      <c r="B289" s="16" t="s">
        <v>12</v>
      </c>
      <c r="C289" s="25">
        <v>3175000</v>
      </c>
      <c r="D289" s="25">
        <v>1603000</v>
      </c>
      <c r="E289" s="25">
        <v>1238777.72</v>
      </c>
      <c r="F289" s="25">
        <v>1238777.72</v>
      </c>
      <c r="G289" s="25">
        <f t="shared" si="4"/>
        <v>77.278709918902052</v>
      </c>
    </row>
    <row r="290" spans="1:7">
      <c r="A290" s="22" t="s">
        <v>13</v>
      </c>
      <c r="B290" s="16" t="s">
        <v>14</v>
      </c>
      <c r="C290" s="25">
        <v>3462520</v>
      </c>
      <c r="D290" s="25">
        <v>2107080</v>
      </c>
      <c r="E290" s="25">
        <v>1059898.79</v>
      </c>
      <c r="F290" s="25">
        <v>981372.81</v>
      </c>
      <c r="G290" s="25">
        <f t="shared" si="4"/>
        <v>46.575014237712857</v>
      </c>
    </row>
    <row r="291" spans="1:7">
      <c r="A291" s="22" t="s">
        <v>15</v>
      </c>
      <c r="B291" s="16" t="s">
        <v>16</v>
      </c>
      <c r="C291" s="25">
        <v>385627</v>
      </c>
      <c r="D291" s="25">
        <v>221127</v>
      </c>
      <c r="E291" s="25">
        <v>150318</v>
      </c>
      <c r="F291" s="25">
        <v>138170</v>
      </c>
      <c r="G291" s="25">
        <f t="shared" si="4"/>
        <v>62.484454634666953</v>
      </c>
    </row>
    <row r="292" spans="1:7">
      <c r="A292" s="22" t="s">
        <v>19</v>
      </c>
      <c r="B292" s="16" t="s">
        <v>20</v>
      </c>
      <c r="C292" s="25">
        <v>589014</v>
      </c>
      <c r="D292" s="25">
        <v>483674</v>
      </c>
      <c r="E292" s="25">
        <v>222266.69</v>
      </c>
      <c r="F292" s="25">
        <v>220116.69</v>
      </c>
      <c r="G292" s="25">
        <f t="shared" si="4"/>
        <v>45.509307922278232</v>
      </c>
    </row>
    <row r="293" spans="1:7">
      <c r="A293" s="22" t="s">
        <v>21</v>
      </c>
      <c r="B293" s="16" t="s">
        <v>22</v>
      </c>
      <c r="C293" s="25">
        <v>12560</v>
      </c>
      <c r="D293" s="25">
        <v>12060</v>
      </c>
      <c r="E293" s="25">
        <v>12060</v>
      </c>
      <c r="F293" s="25">
        <v>11760</v>
      </c>
      <c r="G293" s="25">
        <f t="shared" si="4"/>
        <v>97.512437810945272</v>
      </c>
    </row>
    <row r="294" spans="1:7">
      <c r="A294" s="22" t="s">
        <v>167</v>
      </c>
      <c r="B294" s="16" t="s">
        <v>23</v>
      </c>
      <c r="C294" s="25">
        <v>2396689</v>
      </c>
      <c r="D294" s="25">
        <v>1311589</v>
      </c>
      <c r="E294" s="25">
        <v>597124.1</v>
      </c>
      <c r="F294" s="25">
        <v>545826.12</v>
      </c>
      <c r="G294" s="25">
        <f t="shared" si="4"/>
        <v>41.615637215621661</v>
      </c>
    </row>
    <row r="295" spans="1:7">
      <c r="A295" s="22" t="s">
        <v>168</v>
      </c>
      <c r="B295" s="16" t="s">
        <v>24</v>
      </c>
      <c r="C295" s="25">
        <v>900000</v>
      </c>
      <c r="D295" s="25">
        <v>471100</v>
      </c>
      <c r="E295" s="25">
        <v>267690.34000000003</v>
      </c>
      <c r="F295" s="25">
        <v>265754.93</v>
      </c>
      <c r="G295" s="25">
        <f t="shared" si="4"/>
        <v>56.411575037147102</v>
      </c>
    </row>
    <row r="296" spans="1:7">
      <c r="A296" s="22" t="s">
        <v>169</v>
      </c>
      <c r="B296" s="16" t="s">
        <v>25</v>
      </c>
      <c r="C296" s="25">
        <v>270289</v>
      </c>
      <c r="D296" s="25">
        <v>112989</v>
      </c>
      <c r="E296" s="25">
        <v>13108.11</v>
      </c>
      <c r="F296" s="25">
        <v>9107.49</v>
      </c>
      <c r="G296" s="25">
        <f t="shared" si="4"/>
        <v>8.0605103151634232</v>
      </c>
    </row>
    <row r="297" spans="1:7">
      <c r="A297" s="22" t="s">
        <v>170</v>
      </c>
      <c r="B297" s="16" t="s">
        <v>26</v>
      </c>
      <c r="C297" s="25">
        <v>1110500</v>
      </c>
      <c r="D297" s="25">
        <v>710100</v>
      </c>
      <c r="E297" s="25">
        <v>298937.78999999998</v>
      </c>
      <c r="F297" s="25">
        <v>258670.19</v>
      </c>
      <c r="G297" s="25">
        <f t="shared" si="4"/>
        <v>36.427290522461625</v>
      </c>
    </row>
    <row r="298" spans="1:7" ht="31.5">
      <c r="A298" s="22" t="s">
        <v>172</v>
      </c>
      <c r="B298" s="16" t="s">
        <v>28</v>
      </c>
      <c r="C298" s="25">
        <v>115900</v>
      </c>
      <c r="D298" s="25">
        <v>17400</v>
      </c>
      <c r="E298" s="25">
        <v>17387.86</v>
      </c>
      <c r="F298" s="25">
        <v>12293.51</v>
      </c>
      <c r="G298" s="25">
        <f t="shared" si="4"/>
        <v>70.652356321839079</v>
      </c>
    </row>
    <row r="299" spans="1:7" ht="31.5">
      <c r="A299" s="22" t="s">
        <v>29</v>
      </c>
      <c r="B299" s="16" t="s">
        <v>30</v>
      </c>
      <c r="C299" s="25">
        <v>78630</v>
      </c>
      <c r="D299" s="25">
        <v>78630</v>
      </c>
      <c r="E299" s="25">
        <v>78130</v>
      </c>
      <c r="F299" s="25">
        <v>65500</v>
      </c>
      <c r="G299" s="25">
        <f t="shared" si="4"/>
        <v>83.301538852855145</v>
      </c>
    </row>
    <row r="300" spans="1:7" ht="47.25">
      <c r="A300" s="22" t="s">
        <v>173</v>
      </c>
      <c r="B300" s="16" t="s">
        <v>174</v>
      </c>
      <c r="C300" s="25">
        <v>66000</v>
      </c>
      <c r="D300" s="25">
        <v>66000</v>
      </c>
      <c r="E300" s="25">
        <v>65500</v>
      </c>
      <c r="F300" s="25">
        <v>65500</v>
      </c>
      <c r="G300" s="25">
        <f t="shared" si="4"/>
        <v>99.242424242424249</v>
      </c>
    </row>
    <row r="301" spans="1:7" ht="47.25">
      <c r="A301" s="22" t="s">
        <v>31</v>
      </c>
      <c r="B301" s="16" t="s">
        <v>32</v>
      </c>
      <c r="C301" s="25">
        <v>12630</v>
      </c>
      <c r="D301" s="25">
        <v>12630</v>
      </c>
      <c r="E301" s="25">
        <v>12630</v>
      </c>
      <c r="F301" s="25">
        <v>0</v>
      </c>
      <c r="G301" s="25">
        <f t="shared" si="4"/>
        <v>0</v>
      </c>
    </row>
    <row r="302" spans="1:7">
      <c r="A302" s="22" t="s">
        <v>37</v>
      </c>
      <c r="B302" s="16" t="s">
        <v>38</v>
      </c>
      <c r="C302" s="25">
        <v>60333</v>
      </c>
      <c r="D302" s="25">
        <v>45333</v>
      </c>
      <c r="E302" s="25">
        <v>30333</v>
      </c>
      <c r="F302" s="25">
        <v>30332.39</v>
      </c>
      <c r="G302" s="25">
        <f t="shared" si="4"/>
        <v>66.910175810116243</v>
      </c>
    </row>
    <row r="303" spans="1:7" ht="47.25">
      <c r="A303" s="21" t="s">
        <v>192</v>
      </c>
      <c r="B303" s="15" t="s">
        <v>73</v>
      </c>
      <c r="C303" s="24">
        <v>516520</v>
      </c>
      <c r="D303" s="24">
        <v>282020</v>
      </c>
      <c r="E303" s="24">
        <v>161079.79</v>
      </c>
      <c r="F303" s="24">
        <v>161079.79</v>
      </c>
      <c r="G303" s="24">
        <f t="shared" si="4"/>
        <v>57.116442096305228</v>
      </c>
    </row>
    <row r="304" spans="1:7">
      <c r="A304" s="22" t="s">
        <v>3</v>
      </c>
      <c r="B304" s="16" t="s">
        <v>4</v>
      </c>
      <c r="C304" s="25">
        <v>516520</v>
      </c>
      <c r="D304" s="25">
        <v>282020</v>
      </c>
      <c r="E304" s="25">
        <v>161079.79</v>
      </c>
      <c r="F304" s="25">
        <v>161079.79</v>
      </c>
      <c r="G304" s="25">
        <f t="shared" si="4"/>
        <v>57.116442096305228</v>
      </c>
    </row>
    <row r="305" spans="1:7" ht="31.5">
      <c r="A305" s="22" t="s">
        <v>5</v>
      </c>
      <c r="B305" s="16" t="s">
        <v>6</v>
      </c>
      <c r="C305" s="25">
        <v>212100</v>
      </c>
      <c r="D305" s="25">
        <v>128700</v>
      </c>
      <c r="E305" s="25">
        <v>104060.98</v>
      </c>
      <c r="F305" s="25">
        <v>104060.98</v>
      </c>
      <c r="G305" s="25">
        <f t="shared" si="4"/>
        <v>80.855462315462319</v>
      </c>
    </row>
    <row r="306" spans="1:7">
      <c r="A306" s="22" t="s">
        <v>7</v>
      </c>
      <c r="B306" s="16" t="s">
        <v>8</v>
      </c>
      <c r="C306" s="25">
        <v>173900</v>
      </c>
      <c r="D306" s="25">
        <v>105400</v>
      </c>
      <c r="E306" s="25">
        <v>85295.9</v>
      </c>
      <c r="F306" s="25">
        <v>85295.9</v>
      </c>
      <c r="G306" s="25">
        <f t="shared" si="4"/>
        <v>80.925901328273241</v>
      </c>
    </row>
    <row r="307" spans="1:7">
      <c r="A307" s="22" t="s">
        <v>9</v>
      </c>
      <c r="B307" s="16" t="s">
        <v>10</v>
      </c>
      <c r="C307" s="25">
        <v>173900</v>
      </c>
      <c r="D307" s="25">
        <v>105400</v>
      </c>
      <c r="E307" s="25">
        <v>85295.9</v>
      </c>
      <c r="F307" s="25">
        <v>85295.9</v>
      </c>
      <c r="G307" s="25">
        <f t="shared" si="4"/>
        <v>80.925901328273241</v>
      </c>
    </row>
    <row r="308" spans="1:7">
      <c r="A308" s="22" t="s">
        <v>11</v>
      </c>
      <c r="B308" s="16" t="s">
        <v>12</v>
      </c>
      <c r="C308" s="25">
        <v>38200</v>
      </c>
      <c r="D308" s="25">
        <v>23300</v>
      </c>
      <c r="E308" s="25">
        <v>18765.080000000002</v>
      </c>
      <c r="F308" s="25">
        <v>18765.080000000002</v>
      </c>
      <c r="G308" s="25">
        <f t="shared" si="4"/>
        <v>80.536824034334771</v>
      </c>
    </row>
    <row r="309" spans="1:7">
      <c r="A309" s="22" t="s">
        <v>13</v>
      </c>
      <c r="B309" s="16" t="s">
        <v>14</v>
      </c>
      <c r="C309" s="25">
        <v>304420</v>
      </c>
      <c r="D309" s="25">
        <v>153320</v>
      </c>
      <c r="E309" s="25">
        <v>57018.810000000005</v>
      </c>
      <c r="F309" s="25">
        <v>57018.810000000005</v>
      </c>
      <c r="G309" s="25">
        <f t="shared" si="4"/>
        <v>37.189414296895386</v>
      </c>
    </row>
    <row r="310" spans="1:7">
      <c r="A310" s="22" t="s">
        <v>15</v>
      </c>
      <c r="B310" s="16" t="s">
        <v>16</v>
      </c>
      <c r="C310" s="25">
        <v>40050</v>
      </c>
      <c r="D310" s="25">
        <v>14650</v>
      </c>
      <c r="E310" s="25">
        <v>0</v>
      </c>
      <c r="F310" s="25">
        <v>0</v>
      </c>
      <c r="G310" s="25">
        <f t="shared" si="4"/>
        <v>0</v>
      </c>
    </row>
    <row r="311" spans="1:7">
      <c r="A311" s="22" t="s">
        <v>19</v>
      </c>
      <c r="B311" s="16" t="s">
        <v>20</v>
      </c>
      <c r="C311" s="25">
        <v>100000</v>
      </c>
      <c r="D311" s="25">
        <v>49800</v>
      </c>
      <c r="E311" s="25">
        <v>34043.160000000003</v>
      </c>
      <c r="F311" s="25">
        <v>34043.160000000003</v>
      </c>
      <c r="G311" s="25">
        <f t="shared" si="4"/>
        <v>68.359759036144581</v>
      </c>
    </row>
    <row r="312" spans="1:7">
      <c r="A312" s="22" t="s">
        <v>21</v>
      </c>
      <c r="B312" s="16" t="s">
        <v>22</v>
      </c>
      <c r="C312" s="25">
        <v>2000</v>
      </c>
      <c r="D312" s="25">
        <v>1200</v>
      </c>
      <c r="E312" s="25">
        <v>0</v>
      </c>
      <c r="F312" s="25">
        <v>0</v>
      </c>
      <c r="G312" s="25">
        <f t="shared" si="4"/>
        <v>0</v>
      </c>
    </row>
    <row r="313" spans="1:7">
      <c r="A313" s="22" t="s">
        <v>167</v>
      </c>
      <c r="B313" s="16" t="s">
        <v>23</v>
      </c>
      <c r="C313" s="25">
        <v>160370</v>
      </c>
      <c r="D313" s="25">
        <v>86470</v>
      </c>
      <c r="E313" s="25">
        <v>22975.65</v>
      </c>
      <c r="F313" s="25">
        <v>22975.65</v>
      </c>
      <c r="G313" s="25">
        <f t="shared" si="4"/>
        <v>26.570660344628195</v>
      </c>
    </row>
    <row r="314" spans="1:7">
      <c r="A314" s="22" t="s">
        <v>168</v>
      </c>
      <c r="B314" s="16" t="s">
        <v>24</v>
      </c>
      <c r="C314" s="25">
        <v>101600</v>
      </c>
      <c r="D314" s="25">
        <v>59600</v>
      </c>
      <c r="E314" s="25">
        <v>6591.63</v>
      </c>
      <c r="F314" s="25">
        <v>6591.63</v>
      </c>
      <c r="G314" s="25">
        <f t="shared" si="4"/>
        <v>11.059781879194631</v>
      </c>
    </row>
    <row r="315" spans="1:7">
      <c r="A315" s="22" t="s">
        <v>169</v>
      </c>
      <c r="B315" s="16" t="s">
        <v>25</v>
      </c>
      <c r="C315" s="25">
        <v>4670</v>
      </c>
      <c r="D315" s="25">
        <v>1370</v>
      </c>
      <c r="E315" s="25">
        <v>1148.47</v>
      </c>
      <c r="F315" s="25">
        <v>1148.47</v>
      </c>
      <c r="G315" s="25">
        <f t="shared" si="4"/>
        <v>83.829927007299275</v>
      </c>
    </row>
    <row r="316" spans="1:7">
      <c r="A316" s="22" t="s">
        <v>170</v>
      </c>
      <c r="B316" s="16" t="s">
        <v>26</v>
      </c>
      <c r="C316" s="25">
        <v>51900</v>
      </c>
      <c r="D316" s="25">
        <v>24500</v>
      </c>
      <c r="E316" s="25">
        <v>14508.65</v>
      </c>
      <c r="F316" s="25">
        <v>14508.65</v>
      </c>
      <c r="G316" s="25">
        <f t="shared" si="4"/>
        <v>59.218979591836728</v>
      </c>
    </row>
    <row r="317" spans="1:7" ht="31.5">
      <c r="A317" s="22" t="s">
        <v>172</v>
      </c>
      <c r="B317" s="16" t="s">
        <v>28</v>
      </c>
      <c r="C317" s="25">
        <v>2200</v>
      </c>
      <c r="D317" s="25">
        <v>1000</v>
      </c>
      <c r="E317" s="25">
        <v>726.9</v>
      </c>
      <c r="F317" s="25">
        <v>726.9</v>
      </c>
      <c r="G317" s="25">
        <f t="shared" si="4"/>
        <v>72.69</v>
      </c>
    </row>
    <row r="318" spans="1:7" ht="31.5">
      <c r="A318" s="22" t="s">
        <v>29</v>
      </c>
      <c r="B318" s="16" t="s">
        <v>30</v>
      </c>
      <c r="C318" s="25">
        <v>2000</v>
      </c>
      <c r="D318" s="25">
        <v>1200</v>
      </c>
      <c r="E318" s="25">
        <v>0</v>
      </c>
      <c r="F318" s="25">
        <v>0</v>
      </c>
      <c r="G318" s="25">
        <f t="shared" si="4"/>
        <v>0</v>
      </c>
    </row>
    <row r="319" spans="1:7" ht="47.25">
      <c r="A319" s="22" t="s">
        <v>31</v>
      </c>
      <c r="B319" s="16" t="s">
        <v>32</v>
      </c>
      <c r="C319" s="25">
        <v>2000</v>
      </c>
      <c r="D319" s="25">
        <v>1200</v>
      </c>
      <c r="E319" s="25">
        <v>0</v>
      </c>
      <c r="F319" s="25">
        <v>0</v>
      </c>
      <c r="G319" s="25">
        <f t="shared" si="4"/>
        <v>0</v>
      </c>
    </row>
    <row r="320" spans="1:7" ht="47.25">
      <c r="A320" s="21" t="s">
        <v>193</v>
      </c>
      <c r="B320" s="15" t="s">
        <v>74</v>
      </c>
      <c r="C320" s="24">
        <v>2775740</v>
      </c>
      <c r="D320" s="24">
        <v>1636854</v>
      </c>
      <c r="E320" s="24">
        <v>840063.60000000009</v>
      </c>
      <c r="F320" s="24">
        <v>840063.60000000009</v>
      </c>
      <c r="G320" s="24">
        <f t="shared" si="4"/>
        <v>51.321840555113653</v>
      </c>
    </row>
    <row r="321" spans="1:7">
      <c r="A321" s="22" t="s">
        <v>3</v>
      </c>
      <c r="B321" s="16" t="s">
        <v>4</v>
      </c>
      <c r="C321" s="25">
        <v>2775740</v>
      </c>
      <c r="D321" s="25">
        <v>1636854</v>
      </c>
      <c r="E321" s="25">
        <v>840063.60000000009</v>
      </c>
      <c r="F321" s="25">
        <v>840063.60000000009</v>
      </c>
      <c r="G321" s="25">
        <f t="shared" si="4"/>
        <v>51.321840555113653</v>
      </c>
    </row>
    <row r="322" spans="1:7" ht="31.5">
      <c r="A322" s="22" t="s">
        <v>5</v>
      </c>
      <c r="B322" s="16" t="s">
        <v>6</v>
      </c>
      <c r="C322" s="25">
        <v>2775740</v>
      </c>
      <c r="D322" s="25">
        <v>1636854</v>
      </c>
      <c r="E322" s="25">
        <v>840063.60000000009</v>
      </c>
      <c r="F322" s="25">
        <v>840063.60000000009</v>
      </c>
      <c r="G322" s="25">
        <f t="shared" si="4"/>
        <v>51.321840555113653</v>
      </c>
    </row>
    <row r="323" spans="1:7">
      <c r="A323" s="22" t="s">
        <v>7</v>
      </c>
      <c r="B323" s="16" t="s">
        <v>8</v>
      </c>
      <c r="C323" s="25">
        <v>2275200</v>
      </c>
      <c r="D323" s="25">
        <v>1341800</v>
      </c>
      <c r="E323" s="25">
        <v>675168.06</v>
      </c>
      <c r="F323" s="25">
        <v>675168.06</v>
      </c>
      <c r="G323" s="25">
        <f t="shared" si="4"/>
        <v>50.318084662393801</v>
      </c>
    </row>
    <row r="324" spans="1:7">
      <c r="A324" s="22" t="s">
        <v>9</v>
      </c>
      <c r="B324" s="16" t="s">
        <v>10</v>
      </c>
      <c r="C324" s="25">
        <v>2275200</v>
      </c>
      <c r="D324" s="25">
        <v>1341800</v>
      </c>
      <c r="E324" s="25">
        <v>675168.06</v>
      </c>
      <c r="F324" s="25">
        <v>675168.06</v>
      </c>
      <c r="G324" s="25">
        <f t="shared" si="4"/>
        <v>50.318084662393801</v>
      </c>
    </row>
    <row r="325" spans="1:7">
      <c r="A325" s="22" t="s">
        <v>11</v>
      </c>
      <c r="B325" s="16" t="s">
        <v>12</v>
      </c>
      <c r="C325" s="25">
        <v>500540</v>
      </c>
      <c r="D325" s="25">
        <v>295054</v>
      </c>
      <c r="E325" s="25">
        <v>164895.54</v>
      </c>
      <c r="F325" s="25">
        <v>164895.54</v>
      </c>
      <c r="G325" s="25">
        <f t="shared" si="4"/>
        <v>55.886563137595161</v>
      </c>
    </row>
    <row r="326" spans="1:7" ht="110.25">
      <c r="A326" s="21" t="s">
        <v>254</v>
      </c>
      <c r="B326" s="15" t="s">
        <v>255</v>
      </c>
      <c r="C326" s="24">
        <v>245454.99</v>
      </c>
      <c r="D326" s="24">
        <v>245454.99</v>
      </c>
      <c r="E326" s="24">
        <v>245454.99</v>
      </c>
      <c r="F326" s="24">
        <v>245454.99</v>
      </c>
      <c r="G326" s="24">
        <f t="shared" si="4"/>
        <v>100</v>
      </c>
    </row>
    <row r="327" spans="1:7">
      <c r="A327" s="22" t="s">
        <v>3</v>
      </c>
      <c r="B327" s="16" t="s">
        <v>4</v>
      </c>
      <c r="C327" s="25">
        <v>245454.99</v>
      </c>
      <c r="D327" s="25">
        <v>245454.99</v>
      </c>
      <c r="E327" s="25">
        <v>245454.99</v>
      </c>
      <c r="F327" s="25">
        <v>245454.99</v>
      </c>
      <c r="G327" s="25">
        <f t="shared" ref="G327:G390" si="5">IF(D327=0,0,(F327/D327)*100)</f>
        <v>100</v>
      </c>
    </row>
    <row r="328" spans="1:7" ht="31.5">
      <c r="A328" s="22" t="s">
        <v>5</v>
      </c>
      <c r="B328" s="16" t="s">
        <v>6</v>
      </c>
      <c r="C328" s="25">
        <v>245454.99</v>
      </c>
      <c r="D328" s="25">
        <v>245454.99</v>
      </c>
      <c r="E328" s="25">
        <v>245454.99</v>
      </c>
      <c r="F328" s="25">
        <v>245454.99</v>
      </c>
      <c r="G328" s="25">
        <f t="shared" si="5"/>
        <v>100</v>
      </c>
    </row>
    <row r="329" spans="1:7">
      <c r="A329" s="22" t="s">
        <v>7</v>
      </c>
      <c r="B329" s="16" t="s">
        <v>8</v>
      </c>
      <c r="C329" s="25">
        <v>201200.99</v>
      </c>
      <c r="D329" s="25">
        <v>201200.99</v>
      </c>
      <c r="E329" s="25">
        <v>201200.99</v>
      </c>
      <c r="F329" s="25">
        <v>201200.99</v>
      </c>
      <c r="G329" s="25">
        <f t="shared" si="5"/>
        <v>100</v>
      </c>
    </row>
    <row r="330" spans="1:7">
      <c r="A330" s="22" t="s">
        <v>9</v>
      </c>
      <c r="B330" s="16" t="s">
        <v>10</v>
      </c>
      <c r="C330" s="25">
        <v>201200.99</v>
      </c>
      <c r="D330" s="25">
        <v>201200.99</v>
      </c>
      <c r="E330" s="25">
        <v>201200.99</v>
      </c>
      <c r="F330" s="25">
        <v>201200.99</v>
      </c>
      <c r="G330" s="25">
        <f t="shared" si="5"/>
        <v>100</v>
      </c>
    </row>
    <row r="331" spans="1:7">
      <c r="A331" s="22" t="s">
        <v>11</v>
      </c>
      <c r="B331" s="16" t="s">
        <v>12</v>
      </c>
      <c r="C331" s="25">
        <v>44254</v>
      </c>
      <c r="D331" s="25">
        <v>44254</v>
      </c>
      <c r="E331" s="25">
        <v>44254</v>
      </c>
      <c r="F331" s="25">
        <v>44254</v>
      </c>
      <c r="G331" s="25">
        <f t="shared" si="5"/>
        <v>100</v>
      </c>
    </row>
    <row r="332" spans="1:7" ht="31.5">
      <c r="A332" s="21" t="s">
        <v>194</v>
      </c>
      <c r="B332" s="15" t="s">
        <v>75</v>
      </c>
      <c r="C332" s="24">
        <v>4467418</v>
      </c>
      <c r="D332" s="24">
        <v>2270818</v>
      </c>
      <c r="E332" s="24">
        <v>1891175.87</v>
      </c>
      <c r="F332" s="24">
        <v>1891175.87</v>
      </c>
      <c r="G332" s="24">
        <f t="shared" si="5"/>
        <v>83.281701571856487</v>
      </c>
    </row>
    <row r="333" spans="1:7">
      <c r="A333" s="22" t="s">
        <v>3</v>
      </c>
      <c r="B333" s="16" t="s">
        <v>4</v>
      </c>
      <c r="C333" s="25">
        <v>4467418</v>
      </c>
      <c r="D333" s="25">
        <v>2270818</v>
      </c>
      <c r="E333" s="25">
        <v>1891175.87</v>
      </c>
      <c r="F333" s="25">
        <v>1891175.87</v>
      </c>
      <c r="G333" s="25">
        <f t="shared" si="5"/>
        <v>83.281701571856487</v>
      </c>
    </row>
    <row r="334" spans="1:7" ht="31.5">
      <c r="A334" s="22" t="s">
        <v>5</v>
      </c>
      <c r="B334" s="16" t="s">
        <v>6</v>
      </c>
      <c r="C334" s="25">
        <v>4150000</v>
      </c>
      <c r="D334" s="25">
        <v>2111000</v>
      </c>
      <c r="E334" s="25">
        <v>1826507.3900000001</v>
      </c>
      <c r="F334" s="25">
        <v>1826507.3900000001</v>
      </c>
      <c r="G334" s="25">
        <f t="shared" si="5"/>
        <v>86.523324964471811</v>
      </c>
    </row>
    <row r="335" spans="1:7">
      <c r="A335" s="22" t="s">
        <v>7</v>
      </c>
      <c r="B335" s="16" t="s">
        <v>8</v>
      </c>
      <c r="C335" s="25">
        <v>3400000</v>
      </c>
      <c r="D335" s="25">
        <v>1730000</v>
      </c>
      <c r="E335" s="25">
        <v>1493028.28</v>
      </c>
      <c r="F335" s="25">
        <v>1493028.28</v>
      </c>
      <c r="G335" s="25">
        <f t="shared" si="5"/>
        <v>86.302212716763009</v>
      </c>
    </row>
    <row r="336" spans="1:7">
      <c r="A336" s="22" t="s">
        <v>9</v>
      </c>
      <c r="B336" s="16" t="s">
        <v>10</v>
      </c>
      <c r="C336" s="25">
        <v>3400000</v>
      </c>
      <c r="D336" s="25">
        <v>1730000</v>
      </c>
      <c r="E336" s="25">
        <v>1493028.28</v>
      </c>
      <c r="F336" s="25">
        <v>1493028.28</v>
      </c>
      <c r="G336" s="25">
        <f t="shared" si="5"/>
        <v>86.302212716763009</v>
      </c>
    </row>
    <row r="337" spans="1:7">
      <c r="A337" s="22" t="s">
        <v>11</v>
      </c>
      <c r="B337" s="16" t="s">
        <v>12</v>
      </c>
      <c r="C337" s="25">
        <v>750000</v>
      </c>
      <c r="D337" s="25">
        <v>381000</v>
      </c>
      <c r="E337" s="25">
        <v>333479.11</v>
      </c>
      <c r="F337" s="25">
        <v>333479.11</v>
      </c>
      <c r="G337" s="25">
        <f t="shared" si="5"/>
        <v>87.527325459317581</v>
      </c>
    </row>
    <row r="338" spans="1:7">
      <c r="A338" s="22" t="s">
        <v>13</v>
      </c>
      <c r="B338" s="16" t="s">
        <v>14</v>
      </c>
      <c r="C338" s="25">
        <v>312418</v>
      </c>
      <c r="D338" s="25">
        <v>156818</v>
      </c>
      <c r="E338" s="25">
        <v>64668.480000000003</v>
      </c>
      <c r="F338" s="25">
        <v>64668.480000000003</v>
      </c>
      <c r="G338" s="25">
        <f t="shared" si="5"/>
        <v>41.23791911642796</v>
      </c>
    </row>
    <row r="339" spans="1:7">
      <c r="A339" s="22" t="s">
        <v>15</v>
      </c>
      <c r="B339" s="16" t="s">
        <v>16</v>
      </c>
      <c r="C339" s="25">
        <v>45818</v>
      </c>
      <c r="D339" s="25">
        <v>20953</v>
      </c>
      <c r="E339" s="25">
        <v>0</v>
      </c>
      <c r="F339" s="25">
        <v>0</v>
      </c>
      <c r="G339" s="25">
        <f t="shared" si="5"/>
        <v>0</v>
      </c>
    </row>
    <row r="340" spans="1:7">
      <c r="A340" s="22" t="s">
        <v>19</v>
      </c>
      <c r="B340" s="16" t="s">
        <v>20</v>
      </c>
      <c r="C340" s="25">
        <v>200000</v>
      </c>
      <c r="D340" s="25">
        <v>97800</v>
      </c>
      <c r="E340" s="25">
        <v>54755.040000000001</v>
      </c>
      <c r="F340" s="25">
        <v>54755.040000000001</v>
      </c>
      <c r="G340" s="25">
        <f t="shared" si="5"/>
        <v>55.986748466257673</v>
      </c>
    </row>
    <row r="341" spans="1:7">
      <c r="A341" s="22" t="s">
        <v>21</v>
      </c>
      <c r="B341" s="16" t="s">
        <v>22</v>
      </c>
      <c r="C341" s="25">
        <v>10000</v>
      </c>
      <c r="D341" s="25">
        <v>6000</v>
      </c>
      <c r="E341" s="25">
        <v>3980</v>
      </c>
      <c r="F341" s="25">
        <v>3980</v>
      </c>
      <c r="G341" s="25">
        <f t="shared" si="5"/>
        <v>66.333333333333329</v>
      </c>
    </row>
    <row r="342" spans="1:7">
      <c r="A342" s="22" t="s">
        <v>167</v>
      </c>
      <c r="B342" s="16" t="s">
        <v>23</v>
      </c>
      <c r="C342" s="25">
        <v>56600</v>
      </c>
      <c r="D342" s="25">
        <v>32065</v>
      </c>
      <c r="E342" s="25">
        <v>5933.44</v>
      </c>
      <c r="F342" s="25">
        <v>5933.44</v>
      </c>
      <c r="G342" s="25">
        <f t="shared" si="5"/>
        <v>18.504412911273974</v>
      </c>
    </row>
    <row r="343" spans="1:7">
      <c r="A343" s="22" t="s">
        <v>168</v>
      </c>
      <c r="B343" s="16" t="s">
        <v>24</v>
      </c>
      <c r="C343" s="25">
        <v>27200</v>
      </c>
      <c r="D343" s="25">
        <v>18200</v>
      </c>
      <c r="E343" s="25">
        <v>199.21</v>
      </c>
      <c r="F343" s="25">
        <v>199.21</v>
      </c>
      <c r="G343" s="25">
        <f t="shared" si="5"/>
        <v>1.0945604395604396</v>
      </c>
    </row>
    <row r="344" spans="1:7">
      <c r="A344" s="22" t="s">
        <v>169</v>
      </c>
      <c r="B344" s="16" t="s">
        <v>25</v>
      </c>
      <c r="C344" s="25">
        <v>2300</v>
      </c>
      <c r="D344" s="25">
        <v>765</v>
      </c>
      <c r="E344" s="25">
        <v>752.24</v>
      </c>
      <c r="F344" s="25">
        <v>752.24</v>
      </c>
      <c r="G344" s="25">
        <f t="shared" si="5"/>
        <v>98.332026143790856</v>
      </c>
    </row>
    <row r="345" spans="1:7">
      <c r="A345" s="22" t="s">
        <v>170</v>
      </c>
      <c r="B345" s="16" t="s">
        <v>26</v>
      </c>
      <c r="C345" s="25">
        <v>24900</v>
      </c>
      <c r="D345" s="25">
        <v>12000</v>
      </c>
      <c r="E345" s="25">
        <v>4255.09</v>
      </c>
      <c r="F345" s="25">
        <v>4255.09</v>
      </c>
      <c r="G345" s="25">
        <f t="shared" si="5"/>
        <v>35.459083333333332</v>
      </c>
    </row>
    <row r="346" spans="1:7" ht="31.5">
      <c r="A346" s="22" t="s">
        <v>172</v>
      </c>
      <c r="B346" s="16" t="s">
        <v>28</v>
      </c>
      <c r="C346" s="25">
        <v>2200</v>
      </c>
      <c r="D346" s="25">
        <v>1100</v>
      </c>
      <c r="E346" s="25">
        <v>726.9</v>
      </c>
      <c r="F346" s="25">
        <v>726.9</v>
      </c>
      <c r="G346" s="25">
        <f t="shared" si="5"/>
        <v>66.081818181818178</v>
      </c>
    </row>
    <row r="347" spans="1:7">
      <c r="A347" s="22" t="s">
        <v>177</v>
      </c>
      <c r="B347" s="16" t="s">
        <v>35</v>
      </c>
      <c r="C347" s="25">
        <v>5000</v>
      </c>
      <c r="D347" s="25">
        <v>3000</v>
      </c>
      <c r="E347" s="25">
        <v>0</v>
      </c>
      <c r="F347" s="25">
        <v>0</v>
      </c>
      <c r="G347" s="25">
        <f t="shared" si="5"/>
        <v>0</v>
      </c>
    </row>
    <row r="348" spans="1:7">
      <c r="A348" s="22" t="s">
        <v>178</v>
      </c>
      <c r="B348" s="16" t="s">
        <v>36</v>
      </c>
      <c r="C348" s="25">
        <v>5000</v>
      </c>
      <c r="D348" s="25">
        <v>3000</v>
      </c>
      <c r="E348" s="25">
        <v>0</v>
      </c>
      <c r="F348" s="25">
        <v>0</v>
      </c>
      <c r="G348" s="25">
        <f t="shared" si="5"/>
        <v>0</v>
      </c>
    </row>
    <row r="349" spans="1:7" ht="78.75">
      <c r="A349" s="21" t="s">
        <v>256</v>
      </c>
      <c r="B349" s="15" t="s">
        <v>257</v>
      </c>
      <c r="C349" s="24">
        <v>97284</v>
      </c>
      <c r="D349" s="24">
        <v>97284</v>
      </c>
      <c r="E349" s="24">
        <v>94848.34</v>
      </c>
      <c r="F349" s="24">
        <v>94848.34</v>
      </c>
      <c r="G349" s="24">
        <f t="shared" si="5"/>
        <v>97.496340610994608</v>
      </c>
    </row>
    <row r="350" spans="1:7">
      <c r="A350" s="22" t="s">
        <v>3</v>
      </c>
      <c r="B350" s="16" t="s">
        <v>4</v>
      </c>
      <c r="C350" s="25">
        <v>97284</v>
      </c>
      <c r="D350" s="25">
        <v>97284</v>
      </c>
      <c r="E350" s="25">
        <v>94848.34</v>
      </c>
      <c r="F350" s="25">
        <v>94848.34</v>
      </c>
      <c r="G350" s="25">
        <f t="shared" si="5"/>
        <v>97.496340610994608</v>
      </c>
    </row>
    <row r="351" spans="1:7" ht="31.5">
      <c r="A351" s="22" t="s">
        <v>5</v>
      </c>
      <c r="B351" s="16" t="s">
        <v>6</v>
      </c>
      <c r="C351" s="25">
        <v>97284</v>
      </c>
      <c r="D351" s="25">
        <v>97284</v>
      </c>
      <c r="E351" s="25">
        <v>94848.34</v>
      </c>
      <c r="F351" s="25">
        <v>94848.34</v>
      </c>
      <c r="G351" s="25">
        <f t="shared" si="5"/>
        <v>97.496340610994608</v>
      </c>
    </row>
    <row r="352" spans="1:7">
      <c r="A352" s="22" t="s">
        <v>7</v>
      </c>
      <c r="B352" s="16" t="s">
        <v>8</v>
      </c>
      <c r="C352" s="25">
        <v>79741</v>
      </c>
      <c r="D352" s="25">
        <v>79741</v>
      </c>
      <c r="E352" s="25">
        <v>77744.539999999994</v>
      </c>
      <c r="F352" s="25">
        <v>77744.539999999994</v>
      </c>
      <c r="G352" s="25">
        <f t="shared" si="5"/>
        <v>97.496319333843303</v>
      </c>
    </row>
    <row r="353" spans="1:7">
      <c r="A353" s="22" t="s">
        <v>9</v>
      </c>
      <c r="B353" s="16" t="s">
        <v>10</v>
      </c>
      <c r="C353" s="25">
        <v>79741</v>
      </c>
      <c r="D353" s="25">
        <v>79741</v>
      </c>
      <c r="E353" s="25">
        <v>77744.539999999994</v>
      </c>
      <c r="F353" s="25">
        <v>77744.539999999994</v>
      </c>
      <c r="G353" s="25">
        <f t="shared" si="5"/>
        <v>97.496319333843303</v>
      </c>
    </row>
    <row r="354" spans="1:7">
      <c r="A354" s="22" t="s">
        <v>11</v>
      </c>
      <c r="B354" s="16" t="s">
        <v>12</v>
      </c>
      <c r="C354" s="25">
        <v>17543</v>
      </c>
      <c r="D354" s="25">
        <v>17543</v>
      </c>
      <c r="E354" s="25">
        <v>17103.8</v>
      </c>
      <c r="F354" s="25">
        <v>17103.8</v>
      </c>
      <c r="G354" s="25">
        <f t="shared" si="5"/>
        <v>97.496437325428943</v>
      </c>
    </row>
    <row r="355" spans="1:7" ht="78.75">
      <c r="A355" s="21" t="s">
        <v>195</v>
      </c>
      <c r="B355" s="15" t="s">
        <v>76</v>
      </c>
      <c r="C355" s="24">
        <v>3339500</v>
      </c>
      <c r="D355" s="24">
        <v>2223300</v>
      </c>
      <c r="E355" s="24">
        <v>1164942</v>
      </c>
      <c r="F355" s="24">
        <v>1164942</v>
      </c>
      <c r="G355" s="24">
        <f t="shared" si="5"/>
        <v>52.396977465929027</v>
      </c>
    </row>
    <row r="356" spans="1:7">
      <c r="A356" s="22" t="s">
        <v>3</v>
      </c>
      <c r="B356" s="16" t="s">
        <v>4</v>
      </c>
      <c r="C356" s="25">
        <v>3339500</v>
      </c>
      <c r="D356" s="25">
        <v>2223300</v>
      </c>
      <c r="E356" s="25">
        <v>1164942</v>
      </c>
      <c r="F356" s="25">
        <v>1164942</v>
      </c>
      <c r="G356" s="25">
        <f t="shared" si="5"/>
        <v>52.396977465929027</v>
      </c>
    </row>
    <row r="357" spans="1:7" ht="31.5">
      <c r="A357" s="22" t="s">
        <v>5</v>
      </c>
      <c r="B357" s="16" t="s">
        <v>6</v>
      </c>
      <c r="C357" s="25">
        <v>548600</v>
      </c>
      <c r="D357" s="25">
        <v>365800</v>
      </c>
      <c r="E357" s="25">
        <v>0</v>
      </c>
      <c r="F357" s="25">
        <v>0</v>
      </c>
      <c r="G357" s="25">
        <f t="shared" si="5"/>
        <v>0</v>
      </c>
    </row>
    <row r="358" spans="1:7">
      <c r="A358" s="22" t="s">
        <v>7</v>
      </c>
      <c r="B358" s="16" t="s">
        <v>8</v>
      </c>
      <c r="C358" s="25">
        <v>449700</v>
      </c>
      <c r="D358" s="25">
        <v>299800</v>
      </c>
      <c r="E358" s="25">
        <v>0</v>
      </c>
      <c r="F358" s="25">
        <v>0</v>
      </c>
      <c r="G358" s="25">
        <f t="shared" si="5"/>
        <v>0</v>
      </c>
    </row>
    <row r="359" spans="1:7">
      <c r="A359" s="22" t="s">
        <v>9</v>
      </c>
      <c r="B359" s="16" t="s">
        <v>10</v>
      </c>
      <c r="C359" s="25">
        <v>449700</v>
      </c>
      <c r="D359" s="25">
        <v>299800</v>
      </c>
      <c r="E359" s="25">
        <v>0</v>
      </c>
      <c r="F359" s="25">
        <v>0</v>
      </c>
      <c r="G359" s="25">
        <f t="shared" si="5"/>
        <v>0</v>
      </c>
    </row>
    <row r="360" spans="1:7">
      <c r="A360" s="22" t="s">
        <v>11</v>
      </c>
      <c r="B360" s="16" t="s">
        <v>12</v>
      </c>
      <c r="C360" s="25">
        <v>98900</v>
      </c>
      <c r="D360" s="25">
        <v>66000</v>
      </c>
      <c r="E360" s="25">
        <v>0</v>
      </c>
      <c r="F360" s="25">
        <v>0</v>
      </c>
      <c r="G360" s="25">
        <f t="shared" si="5"/>
        <v>0</v>
      </c>
    </row>
    <row r="361" spans="1:7">
      <c r="A361" s="22" t="s">
        <v>13</v>
      </c>
      <c r="B361" s="16" t="s">
        <v>14</v>
      </c>
      <c r="C361" s="25">
        <v>2290900</v>
      </c>
      <c r="D361" s="25">
        <v>1533500</v>
      </c>
      <c r="E361" s="25">
        <v>1164942</v>
      </c>
      <c r="F361" s="25">
        <v>1164942</v>
      </c>
      <c r="G361" s="25">
        <f t="shared" si="5"/>
        <v>75.966221062927943</v>
      </c>
    </row>
    <row r="362" spans="1:7">
      <c r="A362" s="22" t="s">
        <v>15</v>
      </c>
      <c r="B362" s="16" t="s">
        <v>16</v>
      </c>
      <c r="C362" s="25">
        <v>150900</v>
      </c>
      <c r="D362" s="25">
        <v>96900</v>
      </c>
      <c r="E362" s="25">
        <v>0</v>
      </c>
      <c r="F362" s="25">
        <v>0</v>
      </c>
      <c r="G362" s="25">
        <f t="shared" si="5"/>
        <v>0</v>
      </c>
    </row>
    <row r="363" spans="1:7">
      <c r="A363" s="22" t="s">
        <v>17</v>
      </c>
      <c r="B363" s="16" t="s">
        <v>18</v>
      </c>
      <c r="C363" s="25">
        <v>1330000</v>
      </c>
      <c r="D363" s="25">
        <v>1166600</v>
      </c>
      <c r="E363" s="25">
        <v>1164942</v>
      </c>
      <c r="F363" s="25">
        <v>1164942</v>
      </c>
      <c r="G363" s="25">
        <f t="shared" si="5"/>
        <v>99.857877593005313</v>
      </c>
    </row>
    <row r="364" spans="1:7">
      <c r="A364" s="22" t="s">
        <v>19</v>
      </c>
      <c r="B364" s="16" t="s">
        <v>20</v>
      </c>
      <c r="C364" s="25">
        <v>810000</v>
      </c>
      <c r="D364" s="25">
        <v>270000</v>
      </c>
      <c r="E364" s="25">
        <v>0</v>
      </c>
      <c r="F364" s="25">
        <v>0</v>
      </c>
      <c r="G364" s="25">
        <f t="shared" si="5"/>
        <v>0</v>
      </c>
    </row>
    <row r="365" spans="1:7">
      <c r="A365" s="22" t="s">
        <v>177</v>
      </c>
      <c r="B365" s="16" t="s">
        <v>35</v>
      </c>
      <c r="C365" s="25">
        <v>500000</v>
      </c>
      <c r="D365" s="25">
        <v>324000</v>
      </c>
      <c r="E365" s="25">
        <v>0</v>
      </c>
      <c r="F365" s="25">
        <v>0</v>
      </c>
      <c r="G365" s="25">
        <f t="shared" si="5"/>
        <v>0</v>
      </c>
    </row>
    <row r="366" spans="1:7">
      <c r="A366" s="22" t="s">
        <v>178</v>
      </c>
      <c r="B366" s="16" t="s">
        <v>36</v>
      </c>
      <c r="C366" s="25">
        <v>500000</v>
      </c>
      <c r="D366" s="25">
        <v>324000</v>
      </c>
      <c r="E366" s="25">
        <v>0</v>
      </c>
      <c r="F366" s="25">
        <v>0</v>
      </c>
      <c r="G366" s="25">
        <f t="shared" si="5"/>
        <v>0</v>
      </c>
    </row>
    <row r="367" spans="1:7" ht="31.5">
      <c r="A367" s="21" t="s">
        <v>181</v>
      </c>
      <c r="B367" s="15" t="s">
        <v>50</v>
      </c>
      <c r="C367" s="24">
        <v>3100000</v>
      </c>
      <c r="D367" s="24">
        <v>1790000</v>
      </c>
      <c r="E367" s="24">
        <v>1156719.1400000001</v>
      </c>
      <c r="F367" s="24">
        <v>1156719.1400000001</v>
      </c>
      <c r="G367" s="24">
        <f t="shared" si="5"/>
        <v>64.621181005586607</v>
      </c>
    </row>
    <row r="368" spans="1:7">
      <c r="A368" s="22" t="s">
        <v>3</v>
      </c>
      <c r="B368" s="16" t="s">
        <v>4</v>
      </c>
      <c r="C368" s="25">
        <v>3100000</v>
      </c>
      <c r="D368" s="25">
        <v>1790000</v>
      </c>
      <c r="E368" s="25">
        <v>1156719.1400000001</v>
      </c>
      <c r="F368" s="25">
        <v>1156719.1400000001</v>
      </c>
      <c r="G368" s="25">
        <f t="shared" si="5"/>
        <v>64.621181005586607</v>
      </c>
    </row>
    <row r="369" spans="1:7">
      <c r="A369" s="22" t="s">
        <v>13</v>
      </c>
      <c r="B369" s="16" t="s">
        <v>14</v>
      </c>
      <c r="C369" s="25">
        <v>300</v>
      </c>
      <c r="D369" s="25">
        <v>300</v>
      </c>
      <c r="E369" s="25">
        <v>10.86</v>
      </c>
      <c r="F369" s="25">
        <v>10.86</v>
      </c>
      <c r="G369" s="25">
        <f t="shared" si="5"/>
        <v>3.6199999999999997</v>
      </c>
    </row>
    <row r="370" spans="1:7">
      <c r="A370" s="22" t="s">
        <v>19</v>
      </c>
      <c r="B370" s="16" t="s">
        <v>20</v>
      </c>
      <c r="C370" s="25">
        <v>300</v>
      </c>
      <c r="D370" s="25">
        <v>300</v>
      </c>
      <c r="E370" s="25">
        <v>10.86</v>
      </c>
      <c r="F370" s="25">
        <v>10.86</v>
      </c>
      <c r="G370" s="25">
        <f t="shared" si="5"/>
        <v>3.6199999999999997</v>
      </c>
    </row>
    <row r="371" spans="1:7">
      <c r="A371" s="22" t="s">
        <v>177</v>
      </c>
      <c r="B371" s="16" t="s">
        <v>35</v>
      </c>
      <c r="C371" s="25">
        <v>3099700</v>
      </c>
      <c r="D371" s="25">
        <v>1789700</v>
      </c>
      <c r="E371" s="25">
        <v>1156708.28</v>
      </c>
      <c r="F371" s="25">
        <v>1156708.28</v>
      </c>
      <c r="G371" s="25">
        <f t="shared" si="5"/>
        <v>64.631406380957699</v>
      </c>
    </row>
    <row r="372" spans="1:7">
      <c r="A372" s="22" t="s">
        <v>178</v>
      </c>
      <c r="B372" s="16" t="s">
        <v>36</v>
      </c>
      <c r="C372" s="25">
        <v>3099700</v>
      </c>
      <c r="D372" s="25">
        <v>1789700</v>
      </c>
      <c r="E372" s="25">
        <v>1156708.28</v>
      </c>
      <c r="F372" s="25">
        <v>1156708.28</v>
      </c>
      <c r="G372" s="25">
        <f t="shared" si="5"/>
        <v>64.631406380957699</v>
      </c>
    </row>
    <row r="373" spans="1:7" ht="47.25">
      <c r="A373" s="21" t="s">
        <v>196</v>
      </c>
      <c r="B373" s="15" t="s">
        <v>77</v>
      </c>
      <c r="C373" s="24">
        <v>11923747</v>
      </c>
      <c r="D373" s="24">
        <v>5895580</v>
      </c>
      <c r="E373" s="24">
        <v>5000040.7800000012</v>
      </c>
      <c r="F373" s="24">
        <v>4856650.7800000012</v>
      </c>
      <c r="G373" s="24">
        <f t="shared" si="5"/>
        <v>82.377828474891373</v>
      </c>
    </row>
    <row r="374" spans="1:7">
      <c r="A374" s="22" t="s">
        <v>3</v>
      </c>
      <c r="B374" s="16" t="s">
        <v>4</v>
      </c>
      <c r="C374" s="25">
        <v>11923747</v>
      </c>
      <c r="D374" s="25">
        <v>5895580</v>
      </c>
      <c r="E374" s="25">
        <v>5000040.7800000012</v>
      </c>
      <c r="F374" s="25">
        <v>4856650.7800000012</v>
      </c>
      <c r="G374" s="25">
        <f t="shared" si="5"/>
        <v>82.377828474891373</v>
      </c>
    </row>
    <row r="375" spans="1:7" ht="31.5">
      <c r="A375" s="22" t="s">
        <v>5</v>
      </c>
      <c r="B375" s="16" t="s">
        <v>6</v>
      </c>
      <c r="C375" s="25">
        <v>10100000</v>
      </c>
      <c r="D375" s="25">
        <v>4965200</v>
      </c>
      <c r="E375" s="25">
        <v>4201148.6500000004</v>
      </c>
      <c r="F375" s="25">
        <v>4201148.6500000004</v>
      </c>
      <c r="G375" s="25">
        <f t="shared" si="5"/>
        <v>84.611871626520596</v>
      </c>
    </row>
    <row r="376" spans="1:7">
      <c r="A376" s="22" t="s">
        <v>7</v>
      </c>
      <c r="B376" s="16" t="s">
        <v>8</v>
      </c>
      <c r="C376" s="25">
        <v>8280000</v>
      </c>
      <c r="D376" s="25">
        <v>4068000</v>
      </c>
      <c r="E376" s="25">
        <v>3459466.84</v>
      </c>
      <c r="F376" s="25">
        <v>3459466.84</v>
      </c>
      <c r="G376" s="25">
        <f t="shared" si="5"/>
        <v>85.040974434611599</v>
      </c>
    </row>
    <row r="377" spans="1:7">
      <c r="A377" s="22" t="s">
        <v>9</v>
      </c>
      <c r="B377" s="16" t="s">
        <v>10</v>
      </c>
      <c r="C377" s="25">
        <v>8280000</v>
      </c>
      <c r="D377" s="25">
        <v>4068000</v>
      </c>
      <c r="E377" s="25">
        <v>3459466.84</v>
      </c>
      <c r="F377" s="25">
        <v>3459466.84</v>
      </c>
      <c r="G377" s="25">
        <f t="shared" si="5"/>
        <v>85.040974434611599</v>
      </c>
    </row>
    <row r="378" spans="1:7">
      <c r="A378" s="22" t="s">
        <v>11</v>
      </c>
      <c r="B378" s="16" t="s">
        <v>12</v>
      </c>
      <c r="C378" s="25">
        <v>1820000</v>
      </c>
      <c r="D378" s="25">
        <v>897200</v>
      </c>
      <c r="E378" s="25">
        <v>741681.81</v>
      </c>
      <c r="F378" s="25">
        <v>741681.81</v>
      </c>
      <c r="G378" s="25">
        <f t="shared" si="5"/>
        <v>82.666273963441824</v>
      </c>
    </row>
    <row r="379" spans="1:7">
      <c r="A379" s="22" t="s">
        <v>13</v>
      </c>
      <c r="B379" s="16" t="s">
        <v>14</v>
      </c>
      <c r="C379" s="25">
        <v>1823747</v>
      </c>
      <c r="D379" s="25">
        <v>930380</v>
      </c>
      <c r="E379" s="25">
        <v>798892.13</v>
      </c>
      <c r="F379" s="25">
        <v>655502.13</v>
      </c>
      <c r="G379" s="25">
        <f t="shared" si="5"/>
        <v>70.45531180807842</v>
      </c>
    </row>
    <row r="380" spans="1:7">
      <c r="A380" s="22" t="s">
        <v>15</v>
      </c>
      <c r="B380" s="16" t="s">
        <v>16</v>
      </c>
      <c r="C380" s="25">
        <v>191767</v>
      </c>
      <c r="D380" s="25">
        <v>95100</v>
      </c>
      <c r="E380" s="25">
        <v>73350</v>
      </c>
      <c r="F380" s="25">
        <v>29850</v>
      </c>
      <c r="G380" s="25">
        <f t="shared" si="5"/>
        <v>31.388012618296528</v>
      </c>
    </row>
    <row r="381" spans="1:7">
      <c r="A381" s="22" t="s">
        <v>19</v>
      </c>
      <c r="B381" s="16" t="s">
        <v>20</v>
      </c>
      <c r="C381" s="25">
        <v>456500</v>
      </c>
      <c r="D381" s="25">
        <v>208500</v>
      </c>
      <c r="E381" s="25">
        <v>204012.71</v>
      </c>
      <c r="F381" s="25">
        <v>104122.71</v>
      </c>
      <c r="G381" s="25">
        <f t="shared" si="5"/>
        <v>49.938949640287774</v>
      </c>
    </row>
    <row r="382" spans="1:7">
      <c r="A382" s="22" t="s">
        <v>21</v>
      </c>
      <c r="B382" s="16" t="s">
        <v>22</v>
      </c>
      <c r="C382" s="25">
        <v>400000</v>
      </c>
      <c r="D382" s="25">
        <v>209000</v>
      </c>
      <c r="E382" s="25">
        <v>208213.66</v>
      </c>
      <c r="F382" s="25">
        <v>208213.66</v>
      </c>
      <c r="G382" s="25">
        <f t="shared" si="5"/>
        <v>99.623760765550244</v>
      </c>
    </row>
    <row r="383" spans="1:7">
      <c r="A383" s="22" t="s">
        <v>167</v>
      </c>
      <c r="B383" s="16" t="s">
        <v>23</v>
      </c>
      <c r="C383" s="25">
        <v>770480</v>
      </c>
      <c r="D383" s="25">
        <v>415380</v>
      </c>
      <c r="E383" s="25">
        <v>313315.76</v>
      </c>
      <c r="F383" s="25">
        <v>313315.76</v>
      </c>
      <c r="G383" s="25">
        <f t="shared" si="5"/>
        <v>75.428706244884197</v>
      </c>
    </row>
    <row r="384" spans="1:7">
      <c r="A384" s="22" t="s">
        <v>168</v>
      </c>
      <c r="B384" s="16" t="s">
        <v>24</v>
      </c>
      <c r="C384" s="25">
        <v>596900</v>
      </c>
      <c r="D384" s="25">
        <v>334000</v>
      </c>
      <c r="E384" s="25">
        <v>267117.71000000002</v>
      </c>
      <c r="F384" s="25">
        <v>267117.71000000002</v>
      </c>
      <c r="G384" s="25">
        <f t="shared" si="5"/>
        <v>79.975362275449115</v>
      </c>
    </row>
    <row r="385" spans="1:7">
      <c r="A385" s="22" t="s">
        <v>169</v>
      </c>
      <c r="B385" s="16" t="s">
        <v>25</v>
      </c>
      <c r="C385" s="25">
        <v>20480</v>
      </c>
      <c r="D385" s="25">
        <v>7880</v>
      </c>
      <c r="E385" s="25">
        <v>4686.07</v>
      </c>
      <c r="F385" s="25">
        <v>4686.07</v>
      </c>
      <c r="G385" s="25">
        <f t="shared" si="5"/>
        <v>59.467893401015225</v>
      </c>
    </row>
    <row r="386" spans="1:7">
      <c r="A386" s="22" t="s">
        <v>170</v>
      </c>
      <c r="B386" s="16" t="s">
        <v>26</v>
      </c>
      <c r="C386" s="25">
        <v>134800</v>
      </c>
      <c r="D386" s="25">
        <v>67200</v>
      </c>
      <c r="E386" s="25">
        <v>37877.480000000003</v>
      </c>
      <c r="F386" s="25">
        <v>37877.480000000003</v>
      </c>
      <c r="G386" s="25">
        <f t="shared" si="5"/>
        <v>56.365297619047624</v>
      </c>
    </row>
    <row r="387" spans="1:7" ht="31.5">
      <c r="A387" s="22" t="s">
        <v>172</v>
      </c>
      <c r="B387" s="16" t="s">
        <v>28</v>
      </c>
      <c r="C387" s="25">
        <v>18300</v>
      </c>
      <c r="D387" s="25">
        <v>6300</v>
      </c>
      <c r="E387" s="25">
        <v>3634.5</v>
      </c>
      <c r="F387" s="25">
        <v>3634.5</v>
      </c>
      <c r="G387" s="25">
        <f t="shared" si="5"/>
        <v>57.69047619047619</v>
      </c>
    </row>
    <row r="388" spans="1:7" ht="31.5">
      <c r="A388" s="22" t="s">
        <v>29</v>
      </c>
      <c r="B388" s="16" t="s">
        <v>30</v>
      </c>
      <c r="C388" s="25">
        <v>5000</v>
      </c>
      <c r="D388" s="25">
        <v>2400</v>
      </c>
      <c r="E388" s="25">
        <v>0</v>
      </c>
      <c r="F388" s="25">
        <v>0</v>
      </c>
      <c r="G388" s="25">
        <f t="shared" si="5"/>
        <v>0</v>
      </c>
    </row>
    <row r="389" spans="1:7" ht="47.25">
      <c r="A389" s="22" t="s">
        <v>31</v>
      </c>
      <c r="B389" s="16" t="s">
        <v>32</v>
      </c>
      <c r="C389" s="25">
        <v>5000</v>
      </c>
      <c r="D389" s="25">
        <v>2400</v>
      </c>
      <c r="E389" s="25">
        <v>0</v>
      </c>
      <c r="F389" s="25">
        <v>0</v>
      </c>
      <c r="G389" s="25">
        <f t="shared" si="5"/>
        <v>0</v>
      </c>
    </row>
    <row r="390" spans="1:7" ht="47.25">
      <c r="A390" s="21" t="s">
        <v>219</v>
      </c>
      <c r="B390" s="15" t="s">
        <v>53</v>
      </c>
      <c r="C390" s="24">
        <v>100000</v>
      </c>
      <c r="D390" s="24">
        <v>100000</v>
      </c>
      <c r="E390" s="24">
        <v>8208</v>
      </c>
      <c r="F390" s="24">
        <v>8208</v>
      </c>
      <c r="G390" s="24">
        <f t="shared" si="5"/>
        <v>8.2080000000000002</v>
      </c>
    </row>
    <row r="391" spans="1:7">
      <c r="A391" s="22" t="s">
        <v>3</v>
      </c>
      <c r="B391" s="16" t="s">
        <v>4</v>
      </c>
      <c r="C391" s="25">
        <v>100000</v>
      </c>
      <c r="D391" s="25">
        <v>100000</v>
      </c>
      <c r="E391" s="25">
        <v>8208</v>
      </c>
      <c r="F391" s="25">
        <v>8208</v>
      </c>
      <c r="G391" s="25">
        <f t="shared" ref="G391:G454" si="6">IF(D391=0,0,(F391/D391)*100)</f>
        <v>8.2080000000000002</v>
      </c>
    </row>
    <row r="392" spans="1:7">
      <c r="A392" s="22" t="s">
        <v>13</v>
      </c>
      <c r="B392" s="16" t="s">
        <v>14</v>
      </c>
      <c r="C392" s="25">
        <v>100000</v>
      </c>
      <c r="D392" s="25">
        <v>100000</v>
      </c>
      <c r="E392" s="25">
        <v>8208</v>
      </c>
      <c r="F392" s="25">
        <v>8208</v>
      </c>
      <c r="G392" s="25">
        <f t="shared" si="6"/>
        <v>8.2080000000000002</v>
      </c>
    </row>
    <row r="393" spans="1:7">
      <c r="A393" s="22" t="s">
        <v>167</v>
      </c>
      <c r="B393" s="16" t="s">
        <v>23</v>
      </c>
      <c r="C393" s="25">
        <v>100000</v>
      </c>
      <c r="D393" s="25">
        <v>100000</v>
      </c>
      <c r="E393" s="25">
        <v>8208</v>
      </c>
      <c r="F393" s="25">
        <v>8208</v>
      </c>
      <c r="G393" s="25">
        <f t="shared" si="6"/>
        <v>8.2080000000000002</v>
      </c>
    </row>
    <row r="394" spans="1:7">
      <c r="A394" s="22" t="s">
        <v>170</v>
      </c>
      <c r="B394" s="16" t="s">
        <v>26</v>
      </c>
      <c r="C394" s="25">
        <v>100000</v>
      </c>
      <c r="D394" s="25">
        <v>100000</v>
      </c>
      <c r="E394" s="25">
        <v>8208</v>
      </c>
      <c r="F394" s="25">
        <v>8208</v>
      </c>
      <c r="G394" s="25">
        <f t="shared" si="6"/>
        <v>8.2080000000000002</v>
      </c>
    </row>
    <row r="395" spans="1:7" ht="47.25">
      <c r="A395" s="3" t="s">
        <v>78</v>
      </c>
      <c r="B395" s="4" t="s">
        <v>128</v>
      </c>
      <c r="C395" s="7">
        <v>99620965</v>
      </c>
      <c r="D395" s="7">
        <v>49589632</v>
      </c>
      <c r="E395" s="7">
        <v>38725057.680000007</v>
      </c>
      <c r="F395" s="7">
        <v>38552557.090000004</v>
      </c>
      <c r="G395" s="7">
        <f t="shared" si="6"/>
        <v>77.743180449493963</v>
      </c>
    </row>
    <row r="396" spans="1:7">
      <c r="A396" s="22" t="s">
        <v>3</v>
      </c>
      <c r="B396" s="16" t="s">
        <v>4</v>
      </c>
      <c r="C396" s="25">
        <v>99620965</v>
      </c>
      <c r="D396" s="25">
        <v>49589632</v>
      </c>
      <c r="E396" s="25">
        <v>38725057.680000007</v>
      </c>
      <c r="F396" s="25">
        <v>38552557.090000004</v>
      </c>
      <c r="G396" s="25">
        <f t="shared" si="6"/>
        <v>77.743180449493963</v>
      </c>
    </row>
    <row r="397" spans="1:7" ht="31.5">
      <c r="A397" s="22" t="s">
        <v>5</v>
      </c>
      <c r="B397" s="16" t="s">
        <v>6</v>
      </c>
      <c r="C397" s="25">
        <v>39975500</v>
      </c>
      <c r="D397" s="25">
        <v>20590300</v>
      </c>
      <c r="E397" s="25">
        <v>17865616.580000002</v>
      </c>
      <c r="F397" s="25">
        <v>17865616.580000002</v>
      </c>
      <c r="G397" s="25">
        <f t="shared" si="6"/>
        <v>86.767150454340154</v>
      </c>
    </row>
    <row r="398" spans="1:7">
      <c r="A398" s="22" t="s">
        <v>7</v>
      </c>
      <c r="B398" s="16" t="s">
        <v>8</v>
      </c>
      <c r="C398" s="25">
        <v>32745900</v>
      </c>
      <c r="D398" s="25">
        <v>16785500</v>
      </c>
      <c r="E398" s="25">
        <v>14736961.49</v>
      </c>
      <c r="F398" s="25">
        <v>14736961.49</v>
      </c>
      <c r="G398" s="25">
        <f t="shared" si="6"/>
        <v>87.795784992999913</v>
      </c>
    </row>
    <row r="399" spans="1:7">
      <c r="A399" s="22" t="s">
        <v>9</v>
      </c>
      <c r="B399" s="16" t="s">
        <v>10</v>
      </c>
      <c r="C399" s="25">
        <v>32745900</v>
      </c>
      <c r="D399" s="25">
        <v>16785500</v>
      </c>
      <c r="E399" s="25">
        <v>14736961.49</v>
      </c>
      <c r="F399" s="25">
        <v>14736961.49</v>
      </c>
      <c r="G399" s="25">
        <f t="shared" si="6"/>
        <v>87.795784992999913</v>
      </c>
    </row>
    <row r="400" spans="1:7">
      <c r="A400" s="22" t="s">
        <v>11</v>
      </c>
      <c r="B400" s="16" t="s">
        <v>12</v>
      </c>
      <c r="C400" s="25">
        <v>7229600</v>
      </c>
      <c r="D400" s="25">
        <v>3804800</v>
      </c>
      <c r="E400" s="25">
        <v>3128655.09</v>
      </c>
      <c r="F400" s="25">
        <v>3128655.09</v>
      </c>
      <c r="G400" s="25">
        <f t="shared" si="6"/>
        <v>82.229160271236339</v>
      </c>
    </row>
    <row r="401" spans="1:7">
      <c r="A401" s="22" t="s">
        <v>13</v>
      </c>
      <c r="B401" s="16" t="s">
        <v>14</v>
      </c>
      <c r="C401" s="25">
        <v>9030300</v>
      </c>
      <c r="D401" s="25">
        <v>4969750</v>
      </c>
      <c r="E401" s="25">
        <v>2834787.43</v>
      </c>
      <c r="F401" s="25">
        <v>2712653.08</v>
      </c>
      <c r="G401" s="25">
        <f t="shared" si="6"/>
        <v>54.583290507570801</v>
      </c>
    </row>
    <row r="402" spans="1:7">
      <c r="A402" s="22" t="s">
        <v>15</v>
      </c>
      <c r="B402" s="16" t="s">
        <v>16</v>
      </c>
      <c r="C402" s="25">
        <v>1511000</v>
      </c>
      <c r="D402" s="25">
        <v>895500</v>
      </c>
      <c r="E402" s="25">
        <v>644905.52</v>
      </c>
      <c r="F402" s="25">
        <v>522805.52</v>
      </c>
      <c r="G402" s="25">
        <f t="shared" si="6"/>
        <v>58.381409268565051</v>
      </c>
    </row>
    <row r="403" spans="1:7">
      <c r="A403" s="22" t="s">
        <v>17</v>
      </c>
      <c r="B403" s="16" t="s">
        <v>18</v>
      </c>
      <c r="C403" s="25">
        <v>150000</v>
      </c>
      <c r="D403" s="25">
        <v>50000</v>
      </c>
      <c r="E403" s="25">
        <v>49875</v>
      </c>
      <c r="F403" s="25">
        <v>49875</v>
      </c>
      <c r="G403" s="25">
        <f t="shared" si="6"/>
        <v>99.75</v>
      </c>
    </row>
    <row r="404" spans="1:7">
      <c r="A404" s="22" t="s">
        <v>19</v>
      </c>
      <c r="B404" s="16" t="s">
        <v>20</v>
      </c>
      <c r="C404" s="25">
        <v>5910300</v>
      </c>
      <c r="D404" s="25">
        <v>3162650</v>
      </c>
      <c r="E404" s="25">
        <v>1716861.4100000001</v>
      </c>
      <c r="F404" s="25">
        <v>1716827.06</v>
      </c>
      <c r="G404" s="25">
        <f t="shared" si="6"/>
        <v>54.284446903704179</v>
      </c>
    </row>
    <row r="405" spans="1:7">
      <c r="A405" s="22" t="s">
        <v>21</v>
      </c>
      <c r="B405" s="16" t="s">
        <v>22</v>
      </c>
      <c r="C405" s="25">
        <v>14500</v>
      </c>
      <c r="D405" s="25">
        <v>9500</v>
      </c>
      <c r="E405" s="25">
        <v>5432</v>
      </c>
      <c r="F405" s="25">
        <v>5432</v>
      </c>
      <c r="G405" s="25">
        <f t="shared" si="6"/>
        <v>57.178947368421049</v>
      </c>
    </row>
    <row r="406" spans="1:7">
      <c r="A406" s="22" t="s">
        <v>167</v>
      </c>
      <c r="B406" s="16" t="s">
        <v>23</v>
      </c>
      <c r="C406" s="25">
        <v>1425500</v>
      </c>
      <c r="D406" s="25">
        <v>835200</v>
      </c>
      <c r="E406" s="25">
        <v>417713.5</v>
      </c>
      <c r="F406" s="25">
        <v>417713.5</v>
      </c>
      <c r="G406" s="25">
        <f t="shared" si="6"/>
        <v>50.013589559386972</v>
      </c>
    </row>
    <row r="407" spans="1:7">
      <c r="A407" s="22" t="s">
        <v>168</v>
      </c>
      <c r="B407" s="16" t="s">
        <v>24</v>
      </c>
      <c r="C407" s="25">
        <v>746000</v>
      </c>
      <c r="D407" s="25">
        <v>445900</v>
      </c>
      <c r="E407" s="25">
        <v>275224.96000000002</v>
      </c>
      <c r="F407" s="25">
        <v>275224.96000000002</v>
      </c>
      <c r="G407" s="25">
        <f t="shared" si="6"/>
        <v>61.723471630410408</v>
      </c>
    </row>
    <row r="408" spans="1:7">
      <c r="A408" s="22" t="s">
        <v>169</v>
      </c>
      <c r="B408" s="16" t="s">
        <v>25</v>
      </c>
      <c r="C408" s="25">
        <v>34200</v>
      </c>
      <c r="D408" s="25">
        <v>21000</v>
      </c>
      <c r="E408" s="25">
        <v>9638.14</v>
      </c>
      <c r="F408" s="25">
        <v>9638.14</v>
      </c>
      <c r="G408" s="25">
        <f t="shared" si="6"/>
        <v>45.89590476190476</v>
      </c>
    </row>
    <row r="409" spans="1:7">
      <c r="A409" s="22" t="s">
        <v>170</v>
      </c>
      <c r="B409" s="16" t="s">
        <v>26</v>
      </c>
      <c r="C409" s="25">
        <v>583300</v>
      </c>
      <c r="D409" s="25">
        <v>306300</v>
      </c>
      <c r="E409" s="25">
        <v>132850.4</v>
      </c>
      <c r="F409" s="25">
        <v>132850.4</v>
      </c>
      <c r="G409" s="25">
        <f t="shared" si="6"/>
        <v>43.372641201436494</v>
      </c>
    </row>
    <row r="410" spans="1:7" ht="31.5">
      <c r="A410" s="22" t="s">
        <v>172</v>
      </c>
      <c r="B410" s="16" t="s">
        <v>28</v>
      </c>
      <c r="C410" s="25">
        <v>62000</v>
      </c>
      <c r="D410" s="25">
        <v>62000</v>
      </c>
      <c r="E410" s="25">
        <v>0</v>
      </c>
      <c r="F410" s="25">
        <v>0</v>
      </c>
      <c r="G410" s="25">
        <f t="shared" si="6"/>
        <v>0</v>
      </c>
    </row>
    <row r="411" spans="1:7" ht="31.5">
      <c r="A411" s="22" t="s">
        <v>29</v>
      </c>
      <c r="B411" s="16" t="s">
        <v>30</v>
      </c>
      <c r="C411" s="25">
        <v>19000</v>
      </c>
      <c r="D411" s="25">
        <v>16900</v>
      </c>
      <c r="E411" s="25">
        <v>0</v>
      </c>
      <c r="F411" s="25">
        <v>0</v>
      </c>
      <c r="G411" s="25">
        <f t="shared" si="6"/>
        <v>0</v>
      </c>
    </row>
    <row r="412" spans="1:7" ht="47.25">
      <c r="A412" s="22" t="s">
        <v>31</v>
      </c>
      <c r="B412" s="16" t="s">
        <v>32</v>
      </c>
      <c r="C412" s="25">
        <v>19000</v>
      </c>
      <c r="D412" s="25">
        <v>16900</v>
      </c>
      <c r="E412" s="25">
        <v>0</v>
      </c>
      <c r="F412" s="25">
        <v>0</v>
      </c>
      <c r="G412" s="25">
        <f t="shared" si="6"/>
        <v>0</v>
      </c>
    </row>
    <row r="413" spans="1:7">
      <c r="A413" s="22" t="s">
        <v>175</v>
      </c>
      <c r="B413" s="16" t="s">
        <v>33</v>
      </c>
      <c r="C413" s="25">
        <v>71000</v>
      </c>
      <c r="D413" s="25">
        <v>25000</v>
      </c>
      <c r="E413" s="25">
        <v>23288.23</v>
      </c>
      <c r="F413" s="25">
        <v>23288.23</v>
      </c>
      <c r="G413" s="25">
        <f t="shared" si="6"/>
        <v>93.152919999999995</v>
      </c>
    </row>
    <row r="414" spans="1:7" ht="31.5">
      <c r="A414" s="22" t="s">
        <v>176</v>
      </c>
      <c r="B414" s="16" t="s">
        <v>34</v>
      </c>
      <c r="C414" s="25">
        <v>71000</v>
      </c>
      <c r="D414" s="25">
        <v>25000</v>
      </c>
      <c r="E414" s="25">
        <v>23288.23</v>
      </c>
      <c r="F414" s="25">
        <v>23288.23</v>
      </c>
      <c r="G414" s="25">
        <f t="shared" si="6"/>
        <v>93.152919999999995</v>
      </c>
    </row>
    <row r="415" spans="1:7">
      <c r="A415" s="22" t="s">
        <v>177</v>
      </c>
      <c r="B415" s="16" t="s">
        <v>35</v>
      </c>
      <c r="C415" s="25">
        <v>50455865</v>
      </c>
      <c r="D415" s="25">
        <v>23950282</v>
      </c>
      <c r="E415" s="25">
        <v>17983913.190000001</v>
      </c>
      <c r="F415" s="25">
        <v>17942426.050000001</v>
      </c>
      <c r="G415" s="25">
        <f t="shared" si="6"/>
        <v>74.915301832354203</v>
      </c>
    </row>
    <row r="416" spans="1:7">
      <c r="A416" s="22" t="s">
        <v>178</v>
      </c>
      <c r="B416" s="16" t="s">
        <v>36</v>
      </c>
      <c r="C416" s="25">
        <v>50455865</v>
      </c>
      <c r="D416" s="25">
        <v>23950282</v>
      </c>
      <c r="E416" s="25">
        <v>17983913.190000001</v>
      </c>
      <c r="F416" s="25">
        <v>17942426.050000001</v>
      </c>
      <c r="G416" s="25">
        <f t="shared" si="6"/>
        <v>74.915301832354203</v>
      </c>
    </row>
    <row r="417" spans="1:7">
      <c r="A417" s="22" t="s">
        <v>37</v>
      </c>
      <c r="B417" s="16" t="s">
        <v>38</v>
      </c>
      <c r="C417" s="25">
        <v>88300</v>
      </c>
      <c r="D417" s="25">
        <v>54300</v>
      </c>
      <c r="E417" s="25">
        <v>17452.25</v>
      </c>
      <c r="F417" s="25">
        <v>8573.15</v>
      </c>
      <c r="G417" s="25">
        <f t="shared" si="6"/>
        <v>15.788489871086556</v>
      </c>
    </row>
    <row r="418" spans="1:7" ht="47.25">
      <c r="A418" s="21" t="s">
        <v>59</v>
      </c>
      <c r="B418" s="15" t="s">
        <v>60</v>
      </c>
      <c r="C418" s="24">
        <v>15522300</v>
      </c>
      <c r="D418" s="24">
        <v>8096400</v>
      </c>
      <c r="E418" s="24">
        <v>7710517.9000000013</v>
      </c>
      <c r="F418" s="24">
        <v>7710517.9000000013</v>
      </c>
      <c r="G418" s="24">
        <f t="shared" si="6"/>
        <v>95.233905192431223</v>
      </c>
    </row>
    <row r="419" spans="1:7">
      <c r="A419" s="22" t="s">
        <v>3</v>
      </c>
      <c r="B419" s="16" t="s">
        <v>4</v>
      </c>
      <c r="C419" s="25">
        <v>15522300</v>
      </c>
      <c r="D419" s="25">
        <v>8096400</v>
      </c>
      <c r="E419" s="25">
        <v>7710517.9000000013</v>
      </c>
      <c r="F419" s="25">
        <v>7710517.9000000013</v>
      </c>
      <c r="G419" s="25">
        <f t="shared" si="6"/>
        <v>95.233905192431223</v>
      </c>
    </row>
    <row r="420" spans="1:7" ht="31.5">
      <c r="A420" s="22" t="s">
        <v>5</v>
      </c>
      <c r="B420" s="16" t="s">
        <v>6</v>
      </c>
      <c r="C420" s="25">
        <v>14208400</v>
      </c>
      <c r="D420" s="25">
        <v>7342900</v>
      </c>
      <c r="E420" s="25">
        <v>7243823.3100000005</v>
      </c>
      <c r="F420" s="25">
        <v>7243823.3100000005</v>
      </c>
      <c r="G420" s="25">
        <f t="shared" si="6"/>
        <v>98.650714431627833</v>
      </c>
    </row>
    <row r="421" spans="1:7">
      <c r="A421" s="22" t="s">
        <v>7</v>
      </c>
      <c r="B421" s="16" t="s">
        <v>8</v>
      </c>
      <c r="C421" s="25">
        <v>11646200</v>
      </c>
      <c r="D421" s="25">
        <v>6006200</v>
      </c>
      <c r="E421" s="25">
        <v>5966363.79</v>
      </c>
      <c r="F421" s="25">
        <v>5966363.79</v>
      </c>
      <c r="G421" s="25">
        <f t="shared" si="6"/>
        <v>99.336748526522584</v>
      </c>
    </row>
    <row r="422" spans="1:7">
      <c r="A422" s="22" t="s">
        <v>9</v>
      </c>
      <c r="B422" s="16" t="s">
        <v>10</v>
      </c>
      <c r="C422" s="25">
        <v>11646200</v>
      </c>
      <c r="D422" s="25">
        <v>6006200</v>
      </c>
      <c r="E422" s="25">
        <v>5966363.79</v>
      </c>
      <c r="F422" s="25">
        <v>5966363.79</v>
      </c>
      <c r="G422" s="25">
        <f t="shared" si="6"/>
        <v>99.336748526522584</v>
      </c>
    </row>
    <row r="423" spans="1:7">
      <c r="A423" s="22" t="s">
        <v>11</v>
      </c>
      <c r="B423" s="16" t="s">
        <v>12</v>
      </c>
      <c r="C423" s="25">
        <v>2562200</v>
      </c>
      <c r="D423" s="25">
        <v>1336700</v>
      </c>
      <c r="E423" s="25">
        <v>1277459.52</v>
      </c>
      <c r="F423" s="25">
        <v>1277459.52</v>
      </c>
      <c r="G423" s="25">
        <f t="shared" si="6"/>
        <v>95.56815441011446</v>
      </c>
    </row>
    <row r="424" spans="1:7">
      <c r="A424" s="22" t="s">
        <v>13</v>
      </c>
      <c r="B424" s="16" t="s">
        <v>14</v>
      </c>
      <c r="C424" s="25">
        <v>1313900</v>
      </c>
      <c r="D424" s="25">
        <v>753500</v>
      </c>
      <c r="E424" s="25">
        <v>466694.59</v>
      </c>
      <c r="F424" s="25">
        <v>466694.59</v>
      </c>
      <c r="G424" s="25">
        <f t="shared" si="6"/>
        <v>61.936906436629066</v>
      </c>
    </row>
    <row r="425" spans="1:7">
      <c r="A425" s="22" t="s">
        <v>15</v>
      </c>
      <c r="B425" s="16" t="s">
        <v>16</v>
      </c>
      <c r="C425" s="25">
        <v>300000</v>
      </c>
      <c r="D425" s="25">
        <v>218000</v>
      </c>
      <c r="E425" s="25">
        <v>162415.12</v>
      </c>
      <c r="F425" s="25">
        <v>162415.12</v>
      </c>
      <c r="G425" s="25">
        <f t="shared" si="6"/>
        <v>74.502348623853209</v>
      </c>
    </row>
    <row r="426" spans="1:7">
      <c r="A426" s="22" t="s">
        <v>19</v>
      </c>
      <c r="B426" s="16" t="s">
        <v>20</v>
      </c>
      <c r="C426" s="25">
        <v>230000</v>
      </c>
      <c r="D426" s="25">
        <v>135000</v>
      </c>
      <c r="E426" s="25">
        <v>70406.41</v>
      </c>
      <c r="F426" s="25">
        <v>70406.41</v>
      </c>
      <c r="G426" s="25">
        <f t="shared" si="6"/>
        <v>52.152896296296305</v>
      </c>
    </row>
    <row r="427" spans="1:7">
      <c r="A427" s="22" t="s">
        <v>21</v>
      </c>
      <c r="B427" s="16" t="s">
        <v>22</v>
      </c>
      <c r="C427" s="25">
        <v>7000</v>
      </c>
      <c r="D427" s="25">
        <v>7000</v>
      </c>
      <c r="E427" s="25">
        <v>5032</v>
      </c>
      <c r="F427" s="25">
        <v>5032</v>
      </c>
      <c r="G427" s="25">
        <f t="shared" si="6"/>
        <v>71.885714285714286</v>
      </c>
    </row>
    <row r="428" spans="1:7">
      <c r="A428" s="22" t="s">
        <v>167</v>
      </c>
      <c r="B428" s="16" t="s">
        <v>23</v>
      </c>
      <c r="C428" s="25">
        <v>770900</v>
      </c>
      <c r="D428" s="25">
        <v>389600</v>
      </c>
      <c r="E428" s="25">
        <v>228841.06</v>
      </c>
      <c r="F428" s="25">
        <v>228841.06</v>
      </c>
      <c r="G428" s="25">
        <f t="shared" si="6"/>
        <v>58.737438398357291</v>
      </c>
    </row>
    <row r="429" spans="1:7">
      <c r="A429" s="22" t="s">
        <v>168</v>
      </c>
      <c r="B429" s="16" t="s">
        <v>24</v>
      </c>
      <c r="C429" s="25">
        <v>483900</v>
      </c>
      <c r="D429" s="25">
        <v>244000</v>
      </c>
      <c r="E429" s="25">
        <v>167128.26</v>
      </c>
      <c r="F429" s="25">
        <v>167128.26</v>
      </c>
      <c r="G429" s="25">
        <f t="shared" si="6"/>
        <v>68.495188524590162</v>
      </c>
    </row>
    <row r="430" spans="1:7">
      <c r="A430" s="22" t="s">
        <v>169</v>
      </c>
      <c r="B430" s="16" t="s">
        <v>25</v>
      </c>
      <c r="C430" s="25">
        <v>13000</v>
      </c>
      <c r="D430" s="25">
        <v>7600</v>
      </c>
      <c r="E430" s="25">
        <v>5779.44</v>
      </c>
      <c r="F430" s="25">
        <v>5779.44</v>
      </c>
      <c r="G430" s="25">
        <f t="shared" si="6"/>
        <v>76.045263157894723</v>
      </c>
    </row>
    <row r="431" spans="1:7">
      <c r="A431" s="22" t="s">
        <v>170</v>
      </c>
      <c r="B431" s="16" t="s">
        <v>26</v>
      </c>
      <c r="C431" s="25">
        <v>274000</v>
      </c>
      <c r="D431" s="25">
        <v>138000</v>
      </c>
      <c r="E431" s="25">
        <v>55933.36</v>
      </c>
      <c r="F431" s="25">
        <v>55933.36</v>
      </c>
      <c r="G431" s="25">
        <f t="shared" si="6"/>
        <v>40.531420289855077</v>
      </c>
    </row>
    <row r="432" spans="1:7" ht="31.5">
      <c r="A432" s="22" t="s">
        <v>29</v>
      </c>
      <c r="B432" s="16" t="s">
        <v>30</v>
      </c>
      <c r="C432" s="25">
        <v>6000</v>
      </c>
      <c r="D432" s="25">
        <v>3900</v>
      </c>
      <c r="E432" s="25">
        <v>0</v>
      </c>
      <c r="F432" s="25">
        <v>0</v>
      </c>
      <c r="G432" s="25">
        <f t="shared" si="6"/>
        <v>0</v>
      </c>
    </row>
    <row r="433" spans="1:7" ht="47.25">
      <c r="A433" s="22" t="s">
        <v>31</v>
      </c>
      <c r="B433" s="16" t="s">
        <v>32</v>
      </c>
      <c r="C433" s="25">
        <v>6000</v>
      </c>
      <c r="D433" s="25">
        <v>3900</v>
      </c>
      <c r="E433" s="25">
        <v>0</v>
      </c>
      <c r="F433" s="25">
        <v>0</v>
      </c>
      <c r="G433" s="25">
        <f t="shared" si="6"/>
        <v>0</v>
      </c>
    </row>
    <row r="434" spans="1:7">
      <c r="A434" s="21" t="s">
        <v>43</v>
      </c>
      <c r="B434" s="15" t="s">
        <v>44</v>
      </c>
      <c r="C434" s="24">
        <v>248200</v>
      </c>
      <c r="D434" s="24">
        <v>223200</v>
      </c>
      <c r="E434" s="24">
        <v>94505</v>
      </c>
      <c r="F434" s="24">
        <v>94505</v>
      </c>
      <c r="G434" s="24">
        <f t="shared" si="6"/>
        <v>42.340949820788531</v>
      </c>
    </row>
    <row r="435" spans="1:7">
      <c r="A435" s="22" t="s">
        <v>3</v>
      </c>
      <c r="B435" s="16" t="s">
        <v>4</v>
      </c>
      <c r="C435" s="25">
        <v>248200</v>
      </c>
      <c r="D435" s="25">
        <v>223200</v>
      </c>
      <c r="E435" s="25">
        <v>94505</v>
      </c>
      <c r="F435" s="25">
        <v>94505</v>
      </c>
      <c r="G435" s="25">
        <f t="shared" si="6"/>
        <v>42.340949820788531</v>
      </c>
    </row>
    <row r="436" spans="1:7">
      <c r="A436" s="22" t="s">
        <v>13</v>
      </c>
      <c r="B436" s="16" t="s">
        <v>14</v>
      </c>
      <c r="C436" s="25">
        <v>198200</v>
      </c>
      <c r="D436" s="25">
        <v>198200</v>
      </c>
      <c r="E436" s="25">
        <v>94505</v>
      </c>
      <c r="F436" s="25">
        <v>94505</v>
      </c>
      <c r="G436" s="25">
        <f t="shared" si="6"/>
        <v>47.681634712411707</v>
      </c>
    </row>
    <row r="437" spans="1:7">
      <c r="A437" s="22" t="s">
        <v>15</v>
      </c>
      <c r="B437" s="16" t="s">
        <v>16</v>
      </c>
      <c r="C437" s="25">
        <v>99200</v>
      </c>
      <c r="D437" s="25">
        <v>99200</v>
      </c>
      <c r="E437" s="25">
        <v>49595</v>
      </c>
      <c r="F437" s="25">
        <v>49595</v>
      </c>
      <c r="G437" s="25">
        <f t="shared" si="6"/>
        <v>49.994959677419352</v>
      </c>
    </row>
    <row r="438" spans="1:7">
      <c r="A438" s="22" t="s">
        <v>19</v>
      </c>
      <c r="B438" s="16" t="s">
        <v>20</v>
      </c>
      <c r="C438" s="25">
        <v>99000</v>
      </c>
      <c r="D438" s="25">
        <v>99000</v>
      </c>
      <c r="E438" s="25">
        <v>44910</v>
      </c>
      <c r="F438" s="25">
        <v>44910</v>
      </c>
      <c r="G438" s="25">
        <f t="shared" si="6"/>
        <v>45.36363636363636</v>
      </c>
    </row>
    <row r="439" spans="1:7">
      <c r="A439" s="22" t="s">
        <v>37</v>
      </c>
      <c r="B439" s="16" t="s">
        <v>38</v>
      </c>
      <c r="C439" s="25">
        <v>50000</v>
      </c>
      <c r="D439" s="25">
        <v>25000</v>
      </c>
      <c r="E439" s="25">
        <v>0</v>
      </c>
      <c r="F439" s="25">
        <v>0</v>
      </c>
      <c r="G439" s="25">
        <f t="shared" si="6"/>
        <v>0</v>
      </c>
    </row>
    <row r="440" spans="1:7" ht="31.5">
      <c r="A440" s="21" t="s">
        <v>197</v>
      </c>
      <c r="B440" s="15" t="s">
        <v>79</v>
      </c>
      <c r="C440" s="24">
        <v>2311000</v>
      </c>
      <c r="D440" s="24">
        <v>1032000</v>
      </c>
      <c r="E440" s="24">
        <v>250000</v>
      </c>
      <c r="F440" s="24">
        <v>250000</v>
      </c>
      <c r="G440" s="24">
        <f t="shared" si="6"/>
        <v>24.224806201550386</v>
      </c>
    </row>
    <row r="441" spans="1:7">
      <c r="A441" s="22" t="s">
        <v>3</v>
      </c>
      <c r="B441" s="16" t="s">
        <v>4</v>
      </c>
      <c r="C441" s="25">
        <v>2311000</v>
      </c>
      <c r="D441" s="25">
        <v>1032000</v>
      </c>
      <c r="E441" s="25">
        <v>250000</v>
      </c>
      <c r="F441" s="25">
        <v>250000</v>
      </c>
      <c r="G441" s="25">
        <f t="shared" si="6"/>
        <v>24.224806201550386</v>
      </c>
    </row>
    <row r="442" spans="1:7">
      <c r="A442" s="22" t="s">
        <v>177</v>
      </c>
      <c r="B442" s="16" t="s">
        <v>35</v>
      </c>
      <c r="C442" s="25">
        <v>2311000</v>
      </c>
      <c r="D442" s="25">
        <v>1032000</v>
      </c>
      <c r="E442" s="25">
        <v>250000</v>
      </c>
      <c r="F442" s="25">
        <v>250000</v>
      </c>
      <c r="G442" s="25">
        <f t="shared" si="6"/>
        <v>24.224806201550386</v>
      </c>
    </row>
    <row r="443" spans="1:7">
      <c r="A443" s="22" t="s">
        <v>178</v>
      </c>
      <c r="B443" s="16" t="s">
        <v>36</v>
      </c>
      <c r="C443" s="25">
        <v>2311000</v>
      </c>
      <c r="D443" s="25">
        <v>1032000</v>
      </c>
      <c r="E443" s="25">
        <v>250000</v>
      </c>
      <c r="F443" s="25">
        <v>250000</v>
      </c>
      <c r="G443" s="25">
        <f t="shared" si="6"/>
        <v>24.224806201550386</v>
      </c>
    </row>
    <row r="444" spans="1:7" ht="31.5">
      <c r="A444" s="21" t="s">
        <v>198</v>
      </c>
      <c r="B444" s="15" t="s">
        <v>80</v>
      </c>
      <c r="C444" s="24">
        <v>11500</v>
      </c>
      <c r="D444" s="24">
        <v>6000</v>
      </c>
      <c r="E444" s="24">
        <v>2307.4</v>
      </c>
      <c r="F444" s="24">
        <v>2307.4</v>
      </c>
      <c r="G444" s="24">
        <f t="shared" si="6"/>
        <v>38.456666666666663</v>
      </c>
    </row>
    <row r="445" spans="1:7">
      <c r="A445" s="22" t="s">
        <v>3</v>
      </c>
      <c r="B445" s="16" t="s">
        <v>4</v>
      </c>
      <c r="C445" s="25">
        <v>11500</v>
      </c>
      <c r="D445" s="25">
        <v>6000</v>
      </c>
      <c r="E445" s="25">
        <v>2307.4</v>
      </c>
      <c r="F445" s="25">
        <v>2307.4</v>
      </c>
      <c r="G445" s="25">
        <f t="shared" si="6"/>
        <v>38.456666666666663</v>
      </c>
    </row>
    <row r="446" spans="1:7">
      <c r="A446" s="22" t="s">
        <v>177</v>
      </c>
      <c r="B446" s="16" t="s">
        <v>35</v>
      </c>
      <c r="C446" s="25">
        <v>11500</v>
      </c>
      <c r="D446" s="25">
        <v>6000</v>
      </c>
      <c r="E446" s="25">
        <v>2307.4</v>
      </c>
      <c r="F446" s="25">
        <v>2307.4</v>
      </c>
      <c r="G446" s="25">
        <f t="shared" si="6"/>
        <v>38.456666666666663</v>
      </c>
    </row>
    <row r="447" spans="1:7">
      <c r="A447" s="22" t="s">
        <v>178</v>
      </c>
      <c r="B447" s="16" t="s">
        <v>36</v>
      </c>
      <c r="C447" s="25">
        <v>11500</v>
      </c>
      <c r="D447" s="25">
        <v>6000</v>
      </c>
      <c r="E447" s="25">
        <v>2307.4</v>
      </c>
      <c r="F447" s="25">
        <v>2307.4</v>
      </c>
      <c r="G447" s="25">
        <f t="shared" si="6"/>
        <v>38.456666666666663</v>
      </c>
    </row>
    <row r="448" spans="1:7" ht="47.25">
      <c r="A448" s="21" t="s">
        <v>199</v>
      </c>
      <c r="B448" s="15" t="s">
        <v>81</v>
      </c>
      <c r="C448" s="24">
        <v>306529</v>
      </c>
      <c r="D448" s="24">
        <v>153264</v>
      </c>
      <c r="E448" s="24">
        <v>153264</v>
      </c>
      <c r="F448" s="24">
        <v>115526.86</v>
      </c>
      <c r="G448" s="24">
        <f t="shared" si="6"/>
        <v>75.377688172043008</v>
      </c>
    </row>
    <row r="449" spans="1:7">
      <c r="A449" s="22" t="s">
        <v>3</v>
      </c>
      <c r="B449" s="16" t="s">
        <v>4</v>
      </c>
      <c r="C449" s="25">
        <v>306529</v>
      </c>
      <c r="D449" s="25">
        <v>153264</v>
      </c>
      <c r="E449" s="25">
        <v>153264</v>
      </c>
      <c r="F449" s="25">
        <v>115526.86</v>
      </c>
      <c r="G449" s="25">
        <f t="shared" si="6"/>
        <v>75.377688172043008</v>
      </c>
    </row>
    <row r="450" spans="1:7">
      <c r="A450" s="22" t="s">
        <v>177</v>
      </c>
      <c r="B450" s="16" t="s">
        <v>35</v>
      </c>
      <c r="C450" s="25">
        <v>306529</v>
      </c>
      <c r="D450" s="25">
        <v>153264</v>
      </c>
      <c r="E450" s="25">
        <v>153264</v>
      </c>
      <c r="F450" s="25">
        <v>115526.86</v>
      </c>
      <c r="G450" s="25">
        <f t="shared" si="6"/>
        <v>75.377688172043008</v>
      </c>
    </row>
    <row r="451" spans="1:7">
      <c r="A451" s="22" t="s">
        <v>178</v>
      </c>
      <c r="B451" s="16" t="s">
        <v>36</v>
      </c>
      <c r="C451" s="25">
        <v>306529</v>
      </c>
      <c r="D451" s="25">
        <v>153264</v>
      </c>
      <c r="E451" s="25">
        <v>153264</v>
      </c>
      <c r="F451" s="25">
        <v>115526.86</v>
      </c>
      <c r="G451" s="25">
        <f t="shared" si="6"/>
        <v>75.377688172043008</v>
      </c>
    </row>
    <row r="452" spans="1:7" ht="31.5">
      <c r="A452" s="21" t="s">
        <v>200</v>
      </c>
      <c r="B452" s="15" t="s">
        <v>82</v>
      </c>
      <c r="C452" s="24">
        <v>182216</v>
      </c>
      <c r="D452" s="24">
        <v>91110</v>
      </c>
      <c r="E452" s="24">
        <v>35322</v>
      </c>
      <c r="F452" s="24">
        <v>35322</v>
      </c>
      <c r="G452" s="24">
        <f t="shared" si="6"/>
        <v>38.768521567336187</v>
      </c>
    </row>
    <row r="453" spans="1:7">
      <c r="A453" s="22" t="s">
        <v>3</v>
      </c>
      <c r="B453" s="16" t="s">
        <v>4</v>
      </c>
      <c r="C453" s="25">
        <v>182216</v>
      </c>
      <c r="D453" s="25">
        <v>91110</v>
      </c>
      <c r="E453" s="25">
        <v>35322</v>
      </c>
      <c r="F453" s="25">
        <v>35322</v>
      </c>
      <c r="G453" s="25">
        <f t="shared" si="6"/>
        <v>38.768521567336187</v>
      </c>
    </row>
    <row r="454" spans="1:7">
      <c r="A454" s="22" t="s">
        <v>177</v>
      </c>
      <c r="B454" s="16" t="s">
        <v>35</v>
      </c>
      <c r="C454" s="25">
        <v>182216</v>
      </c>
      <c r="D454" s="25">
        <v>91110</v>
      </c>
      <c r="E454" s="25">
        <v>35322</v>
      </c>
      <c r="F454" s="25">
        <v>35322</v>
      </c>
      <c r="G454" s="25">
        <f t="shared" si="6"/>
        <v>38.768521567336187</v>
      </c>
    </row>
    <row r="455" spans="1:7">
      <c r="A455" s="22" t="s">
        <v>178</v>
      </c>
      <c r="B455" s="16" t="s">
        <v>36</v>
      </c>
      <c r="C455" s="25">
        <v>182216</v>
      </c>
      <c r="D455" s="25">
        <v>91110</v>
      </c>
      <c r="E455" s="25">
        <v>35322</v>
      </c>
      <c r="F455" s="25">
        <v>35322</v>
      </c>
      <c r="G455" s="25">
        <f t="shared" ref="G455:G518" si="7">IF(D455=0,0,(F455/D455)*100)</f>
        <v>38.768521567336187</v>
      </c>
    </row>
    <row r="456" spans="1:7" ht="63">
      <c r="A456" s="21" t="s">
        <v>83</v>
      </c>
      <c r="B456" s="15" t="s">
        <v>84</v>
      </c>
      <c r="C456" s="24">
        <v>19637500</v>
      </c>
      <c r="D456" s="24">
        <v>10432400</v>
      </c>
      <c r="E456" s="24">
        <v>7600965.6799999997</v>
      </c>
      <c r="F456" s="24">
        <v>7600965.6799999997</v>
      </c>
      <c r="G456" s="24">
        <f t="shared" si="7"/>
        <v>72.859223956136645</v>
      </c>
    </row>
    <row r="457" spans="1:7">
      <c r="A457" s="22" t="s">
        <v>3</v>
      </c>
      <c r="B457" s="16" t="s">
        <v>4</v>
      </c>
      <c r="C457" s="25">
        <v>19637500</v>
      </c>
      <c r="D457" s="25">
        <v>10432400</v>
      </c>
      <c r="E457" s="25">
        <v>7600965.6799999997</v>
      </c>
      <c r="F457" s="25">
        <v>7600965.6799999997</v>
      </c>
      <c r="G457" s="25">
        <f t="shared" si="7"/>
        <v>72.859223956136645</v>
      </c>
    </row>
    <row r="458" spans="1:7" ht="31.5">
      <c r="A458" s="22" t="s">
        <v>5</v>
      </c>
      <c r="B458" s="16" t="s">
        <v>6</v>
      </c>
      <c r="C458" s="25">
        <v>18509200</v>
      </c>
      <c r="D458" s="25">
        <v>9708100</v>
      </c>
      <c r="E458" s="25">
        <v>7168941.0800000001</v>
      </c>
      <c r="F458" s="25">
        <v>7168941.0800000001</v>
      </c>
      <c r="G458" s="25">
        <f t="shared" si="7"/>
        <v>73.844944736869209</v>
      </c>
    </row>
    <row r="459" spans="1:7">
      <c r="A459" s="22" t="s">
        <v>7</v>
      </c>
      <c r="B459" s="16" t="s">
        <v>8</v>
      </c>
      <c r="C459" s="25">
        <v>15163200</v>
      </c>
      <c r="D459" s="25">
        <v>7932500</v>
      </c>
      <c r="E459" s="25">
        <v>5932110.4699999997</v>
      </c>
      <c r="F459" s="25">
        <v>5932110.4699999997</v>
      </c>
      <c r="G459" s="25">
        <f t="shared" si="7"/>
        <v>74.7823570122912</v>
      </c>
    </row>
    <row r="460" spans="1:7">
      <c r="A460" s="22" t="s">
        <v>9</v>
      </c>
      <c r="B460" s="16" t="s">
        <v>10</v>
      </c>
      <c r="C460" s="25">
        <v>15163200</v>
      </c>
      <c r="D460" s="25">
        <v>7932500</v>
      </c>
      <c r="E460" s="25">
        <v>5932110.4699999997</v>
      </c>
      <c r="F460" s="25">
        <v>5932110.4699999997</v>
      </c>
      <c r="G460" s="25">
        <f t="shared" si="7"/>
        <v>74.7823570122912</v>
      </c>
    </row>
    <row r="461" spans="1:7">
      <c r="A461" s="22" t="s">
        <v>11</v>
      </c>
      <c r="B461" s="16" t="s">
        <v>12</v>
      </c>
      <c r="C461" s="25">
        <v>3346000</v>
      </c>
      <c r="D461" s="25">
        <v>1775600</v>
      </c>
      <c r="E461" s="25">
        <v>1236830.6100000001</v>
      </c>
      <c r="F461" s="25">
        <v>1236830.6100000001</v>
      </c>
      <c r="G461" s="25">
        <f t="shared" si="7"/>
        <v>69.657051700833534</v>
      </c>
    </row>
    <row r="462" spans="1:7">
      <c r="A462" s="22" t="s">
        <v>13</v>
      </c>
      <c r="B462" s="16" t="s">
        <v>14</v>
      </c>
      <c r="C462" s="25">
        <v>1125300</v>
      </c>
      <c r="D462" s="25">
        <v>721300</v>
      </c>
      <c r="E462" s="25">
        <v>432024.6</v>
      </c>
      <c r="F462" s="25">
        <v>432024.6</v>
      </c>
      <c r="G462" s="25">
        <f t="shared" si="7"/>
        <v>59.895272424788573</v>
      </c>
    </row>
    <row r="463" spans="1:7">
      <c r="A463" s="22" t="s">
        <v>15</v>
      </c>
      <c r="B463" s="16" t="s">
        <v>16</v>
      </c>
      <c r="C463" s="25">
        <v>500000</v>
      </c>
      <c r="D463" s="25">
        <v>336000</v>
      </c>
      <c r="E463" s="25">
        <v>262651</v>
      </c>
      <c r="F463" s="25">
        <v>262651</v>
      </c>
      <c r="G463" s="25">
        <f t="shared" si="7"/>
        <v>78.169940476190476</v>
      </c>
    </row>
    <row r="464" spans="1:7">
      <c r="A464" s="22" t="s">
        <v>19</v>
      </c>
      <c r="B464" s="16" t="s">
        <v>20</v>
      </c>
      <c r="C464" s="25">
        <v>200000</v>
      </c>
      <c r="D464" s="25">
        <v>105000</v>
      </c>
      <c r="E464" s="25">
        <v>69768.23</v>
      </c>
      <c r="F464" s="25">
        <v>69768.23</v>
      </c>
      <c r="G464" s="25">
        <f t="shared" si="7"/>
        <v>66.445933333333329</v>
      </c>
    </row>
    <row r="465" spans="1:7">
      <c r="A465" s="22" t="s">
        <v>21</v>
      </c>
      <c r="B465" s="16" t="s">
        <v>22</v>
      </c>
      <c r="C465" s="25">
        <v>5000</v>
      </c>
      <c r="D465" s="25">
        <v>0</v>
      </c>
      <c r="E465" s="25">
        <v>0</v>
      </c>
      <c r="F465" s="25">
        <v>0</v>
      </c>
      <c r="G465" s="25">
        <f t="shared" si="7"/>
        <v>0</v>
      </c>
    </row>
    <row r="466" spans="1:7">
      <c r="A466" s="22" t="s">
        <v>167</v>
      </c>
      <c r="B466" s="16" t="s">
        <v>23</v>
      </c>
      <c r="C466" s="25">
        <v>407300</v>
      </c>
      <c r="D466" s="25">
        <v>267300</v>
      </c>
      <c r="E466" s="25">
        <v>99605.37</v>
      </c>
      <c r="F466" s="25">
        <v>99605.37</v>
      </c>
      <c r="G466" s="25">
        <f t="shared" si="7"/>
        <v>37.263512906846245</v>
      </c>
    </row>
    <row r="467" spans="1:7">
      <c r="A467" s="22" t="s">
        <v>168</v>
      </c>
      <c r="B467" s="16" t="s">
        <v>24</v>
      </c>
      <c r="C467" s="25">
        <v>154300</v>
      </c>
      <c r="D467" s="25">
        <v>110000</v>
      </c>
      <c r="E467" s="25">
        <v>64842.81</v>
      </c>
      <c r="F467" s="25">
        <v>64842.81</v>
      </c>
      <c r="G467" s="25">
        <f t="shared" si="7"/>
        <v>58.948009090909096</v>
      </c>
    </row>
    <row r="468" spans="1:7">
      <c r="A468" s="22" t="s">
        <v>169</v>
      </c>
      <c r="B468" s="16" t="s">
        <v>25</v>
      </c>
      <c r="C468" s="25">
        <v>9400</v>
      </c>
      <c r="D468" s="25">
        <v>4700</v>
      </c>
      <c r="E468" s="25">
        <v>703</v>
      </c>
      <c r="F468" s="25">
        <v>703</v>
      </c>
      <c r="G468" s="25">
        <f t="shared" si="7"/>
        <v>14.957446808510639</v>
      </c>
    </row>
    <row r="469" spans="1:7">
      <c r="A469" s="22" t="s">
        <v>170</v>
      </c>
      <c r="B469" s="16" t="s">
        <v>26</v>
      </c>
      <c r="C469" s="25">
        <v>181600</v>
      </c>
      <c r="D469" s="25">
        <v>90600</v>
      </c>
      <c r="E469" s="25">
        <v>34059.56</v>
      </c>
      <c r="F469" s="25">
        <v>34059.56</v>
      </c>
      <c r="G469" s="25">
        <f t="shared" si="7"/>
        <v>37.593333333333327</v>
      </c>
    </row>
    <row r="470" spans="1:7" ht="31.5">
      <c r="A470" s="22" t="s">
        <v>172</v>
      </c>
      <c r="B470" s="16" t="s">
        <v>28</v>
      </c>
      <c r="C470" s="25">
        <v>62000</v>
      </c>
      <c r="D470" s="25">
        <v>62000</v>
      </c>
      <c r="E470" s="25">
        <v>0</v>
      </c>
      <c r="F470" s="25">
        <v>0</v>
      </c>
      <c r="G470" s="25">
        <f t="shared" si="7"/>
        <v>0</v>
      </c>
    </row>
    <row r="471" spans="1:7" ht="31.5">
      <c r="A471" s="22" t="s">
        <v>29</v>
      </c>
      <c r="B471" s="16" t="s">
        <v>30</v>
      </c>
      <c r="C471" s="25">
        <v>13000</v>
      </c>
      <c r="D471" s="25">
        <v>13000</v>
      </c>
      <c r="E471" s="25">
        <v>0</v>
      </c>
      <c r="F471" s="25">
        <v>0</v>
      </c>
      <c r="G471" s="25">
        <f t="shared" si="7"/>
        <v>0</v>
      </c>
    </row>
    <row r="472" spans="1:7" ht="47.25">
      <c r="A472" s="22" t="s">
        <v>31</v>
      </c>
      <c r="B472" s="16" t="s">
        <v>32</v>
      </c>
      <c r="C472" s="25">
        <v>13000</v>
      </c>
      <c r="D472" s="25">
        <v>13000</v>
      </c>
      <c r="E472" s="25">
        <v>0</v>
      </c>
      <c r="F472" s="25">
        <v>0</v>
      </c>
      <c r="G472" s="25">
        <f t="shared" si="7"/>
        <v>0</v>
      </c>
    </row>
    <row r="473" spans="1:7">
      <c r="A473" s="22" t="s">
        <v>37</v>
      </c>
      <c r="B473" s="16" t="s">
        <v>38</v>
      </c>
      <c r="C473" s="25">
        <v>3000</v>
      </c>
      <c r="D473" s="25">
        <v>3000</v>
      </c>
      <c r="E473" s="25">
        <v>0</v>
      </c>
      <c r="F473" s="25">
        <v>0</v>
      </c>
      <c r="G473" s="25">
        <f t="shared" si="7"/>
        <v>0</v>
      </c>
    </row>
    <row r="474" spans="1:7" ht="31.5">
      <c r="A474" s="21" t="s">
        <v>201</v>
      </c>
      <c r="B474" s="15" t="s">
        <v>85</v>
      </c>
      <c r="C474" s="24">
        <v>8328600</v>
      </c>
      <c r="D474" s="24">
        <v>4024000</v>
      </c>
      <c r="E474" s="24">
        <v>3790466.83</v>
      </c>
      <c r="F474" s="24">
        <v>3749187.73</v>
      </c>
      <c r="G474" s="24">
        <f t="shared" si="7"/>
        <v>93.170669234592438</v>
      </c>
    </row>
    <row r="475" spans="1:7">
      <c r="A475" s="22" t="s">
        <v>3</v>
      </c>
      <c r="B475" s="16" t="s">
        <v>4</v>
      </c>
      <c r="C475" s="25">
        <v>8328600</v>
      </c>
      <c r="D475" s="25">
        <v>4024000</v>
      </c>
      <c r="E475" s="25">
        <v>3790466.83</v>
      </c>
      <c r="F475" s="25">
        <v>3749187.73</v>
      </c>
      <c r="G475" s="25">
        <f t="shared" si="7"/>
        <v>93.170669234592438</v>
      </c>
    </row>
    <row r="476" spans="1:7" ht="31.5">
      <c r="A476" s="22" t="s">
        <v>5</v>
      </c>
      <c r="B476" s="16" t="s">
        <v>6</v>
      </c>
      <c r="C476" s="25">
        <v>7257900</v>
      </c>
      <c r="D476" s="25">
        <v>3539300</v>
      </c>
      <c r="E476" s="25">
        <v>3452852.19</v>
      </c>
      <c r="F476" s="25">
        <v>3452852.19</v>
      </c>
      <c r="G476" s="25">
        <f t="shared" si="7"/>
        <v>97.557488486423864</v>
      </c>
    </row>
    <row r="477" spans="1:7">
      <c r="A477" s="22" t="s">
        <v>7</v>
      </c>
      <c r="B477" s="16" t="s">
        <v>8</v>
      </c>
      <c r="C477" s="25">
        <v>5936500</v>
      </c>
      <c r="D477" s="25">
        <v>2846800</v>
      </c>
      <c r="E477" s="25">
        <v>2838487.23</v>
      </c>
      <c r="F477" s="25">
        <v>2838487.23</v>
      </c>
      <c r="G477" s="25">
        <f t="shared" si="7"/>
        <v>99.707995995503722</v>
      </c>
    </row>
    <row r="478" spans="1:7">
      <c r="A478" s="22" t="s">
        <v>9</v>
      </c>
      <c r="B478" s="16" t="s">
        <v>10</v>
      </c>
      <c r="C478" s="25">
        <v>5936500</v>
      </c>
      <c r="D478" s="25">
        <v>2846800</v>
      </c>
      <c r="E478" s="25">
        <v>2838487.23</v>
      </c>
      <c r="F478" s="25">
        <v>2838487.23</v>
      </c>
      <c r="G478" s="25">
        <f t="shared" si="7"/>
        <v>99.707995995503722</v>
      </c>
    </row>
    <row r="479" spans="1:7">
      <c r="A479" s="22" t="s">
        <v>11</v>
      </c>
      <c r="B479" s="16" t="s">
        <v>12</v>
      </c>
      <c r="C479" s="25">
        <v>1321400</v>
      </c>
      <c r="D479" s="25">
        <v>692500</v>
      </c>
      <c r="E479" s="25">
        <v>614364.96</v>
      </c>
      <c r="F479" s="25">
        <v>614364.96</v>
      </c>
      <c r="G479" s="25">
        <f t="shared" si="7"/>
        <v>88.716961732851985</v>
      </c>
    </row>
    <row r="480" spans="1:7">
      <c r="A480" s="22" t="s">
        <v>13</v>
      </c>
      <c r="B480" s="16" t="s">
        <v>14</v>
      </c>
      <c r="C480" s="25">
        <v>913900</v>
      </c>
      <c r="D480" s="25">
        <v>458400</v>
      </c>
      <c r="E480" s="25">
        <v>320162.39</v>
      </c>
      <c r="F480" s="25">
        <v>287762.39</v>
      </c>
      <c r="G480" s="25">
        <f t="shared" si="7"/>
        <v>62.7753904886562</v>
      </c>
    </row>
    <row r="481" spans="1:7">
      <c r="A481" s="22" t="s">
        <v>15</v>
      </c>
      <c r="B481" s="16" t="s">
        <v>16</v>
      </c>
      <c r="C481" s="25">
        <v>221900</v>
      </c>
      <c r="D481" s="25">
        <v>81400</v>
      </c>
      <c r="E481" s="25">
        <v>69544.399999999994</v>
      </c>
      <c r="F481" s="25">
        <v>37144.400000000001</v>
      </c>
      <c r="G481" s="25">
        <f t="shared" si="7"/>
        <v>45.631941031941032</v>
      </c>
    </row>
    <row r="482" spans="1:7">
      <c r="A482" s="22" t="s">
        <v>17</v>
      </c>
      <c r="B482" s="16" t="s">
        <v>18</v>
      </c>
      <c r="C482" s="25">
        <v>150000</v>
      </c>
      <c r="D482" s="25">
        <v>50000</v>
      </c>
      <c r="E482" s="25">
        <v>49875</v>
      </c>
      <c r="F482" s="25">
        <v>49875</v>
      </c>
      <c r="G482" s="25">
        <f t="shared" si="7"/>
        <v>99.75</v>
      </c>
    </row>
    <row r="483" spans="1:7">
      <c r="A483" s="22" t="s">
        <v>19</v>
      </c>
      <c r="B483" s="16" t="s">
        <v>20</v>
      </c>
      <c r="C483" s="25">
        <v>292200</v>
      </c>
      <c r="D483" s="25">
        <v>146200</v>
      </c>
      <c r="E483" s="25">
        <v>111075.92</v>
      </c>
      <c r="F483" s="25">
        <v>111075.92</v>
      </c>
      <c r="G483" s="25">
        <f t="shared" si="7"/>
        <v>75.975321477428182</v>
      </c>
    </row>
    <row r="484" spans="1:7">
      <c r="A484" s="22" t="s">
        <v>21</v>
      </c>
      <c r="B484" s="16" t="s">
        <v>22</v>
      </c>
      <c r="C484" s="25">
        <v>2500</v>
      </c>
      <c r="D484" s="25">
        <v>2500</v>
      </c>
      <c r="E484" s="25">
        <v>400</v>
      </c>
      <c r="F484" s="25">
        <v>400</v>
      </c>
      <c r="G484" s="25">
        <f t="shared" si="7"/>
        <v>16</v>
      </c>
    </row>
    <row r="485" spans="1:7">
      <c r="A485" s="22" t="s">
        <v>167</v>
      </c>
      <c r="B485" s="16" t="s">
        <v>23</v>
      </c>
      <c r="C485" s="25">
        <v>247300</v>
      </c>
      <c r="D485" s="25">
        <v>178300</v>
      </c>
      <c r="E485" s="25">
        <v>89267.07</v>
      </c>
      <c r="F485" s="25">
        <v>89267.07</v>
      </c>
      <c r="G485" s="25">
        <f t="shared" si="7"/>
        <v>50.065659001682562</v>
      </c>
    </row>
    <row r="486" spans="1:7">
      <c r="A486" s="22" t="s">
        <v>168</v>
      </c>
      <c r="B486" s="16" t="s">
        <v>24</v>
      </c>
      <c r="C486" s="25">
        <v>107800</v>
      </c>
      <c r="D486" s="25">
        <v>91900</v>
      </c>
      <c r="E486" s="25">
        <v>43253.89</v>
      </c>
      <c r="F486" s="25">
        <v>43253.89</v>
      </c>
      <c r="G486" s="25">
        <f t="shared" si="7"/>
        <v>47.066256800870512</v>
      </c>
    </row>
    <row r="487" spans="1:7">
      <c r="A487" s="22" t="s">
        <v>169</v>
      </c>
      <c r="B487" s="16" t="s">
        <v>25</v>
      </c>
      <c r="C487" s="25">
        <v>11800</v>
      </c>
      <c r="D487" s="25">
        <v>8700</v>
      </c>
      <c r="E487" s="25">
        <v>3155.7</v>
      </c>
      <c r="F487" s="25">
        <v>3155.7</v>
      </c>
      <c r="G487" s="25">
        <f t="shared" si="7"/>
        <v>36.272413793103446</v>
      </c>
    </row>
    <row r="488" spans="1:7">
      <c r="A488" s="22" t="s">
        <v>170</v>
      </c>
      <c r="B488" s="16" t="s">
        <v>26</v>
      </c>
      <c r="C488" s="25">
        <v>127700</v>
      </c>
      <c r="D488" s="25">
        <v>77700</v>
      </c>
      <c r="E488" s="25">
        <v>42857.48</v>
      </c>
      <c r="F488" s="25">
        <v>42857.48</v>
      </c>
      <c r="G488" s="25">
        <f t="shared" si="7"/>
        <v>55.157631917631925</v>
      </c>
    </row>
    <row r="489" spans="1:7">
      <c r="A489" s="22" t="s">
        <v>177</v>
      </c>
      <c r="B489" s="16" t="s">
        <v>35</v>
      </c>
      <c r="C489" s="25">
        <v>121500</v>
      </c>
      <c r="D489" s="25">
        <v>0</v>
      </c>
      <c r="E489" s="25">
        <v>0</v>
      </c>
      <c r="F489" s="25">
        <v>0</v>
      </c>
      <c r="G489" s="25">
        <f t="shared" si="7"/>
        <v>0</v>
      </c>
    </row>
    <row r="490" spans="1:7">
      <c r="A490" s="22" t="s">
        <v>178</v>
      </c>
      <c r="B490" s="16" t="s">
        <v>36</v>
      </c>
      <c r="C490" s="25">
        <v>121500</v>
      </c>
      <c r="D490" s="25">
        <v>0</v>
      </c>
      <c r="E490" s="25">
        <v>0</v>
      </c>
      <c r="F490" s="25">
        <v>0</v>
      </c>
      <c r="G490" s="25">
        <f t="shared" si="7"/>
        <v>0</v>
      </c>
    </row>
    <row r="491" spans="1:7">
      <c r="A491" s="22" t="s">
        <v>37</v>
      </c>
      <c r="B491" s="16" t="s">
        <v>38</v>
      </c>
      <c r="C491" s="25">
        <v>35300</v>
      </c>
      <c r="D491" s="25">
        <v>26300</v>
      </c>
      <c r="E491" s="25">
        <v>17452.25</v>
      </c>
      <c r="F491" s="25">
        <v>8573.15</v>
      </c>
      <c r="G491" s="25">
        <f t="shared" si="7"/>
        <v>32.597528517110263</v>
      </c>
    </row>
    <row r="492" spans="1:7">
      <c r="A492" s="21" t="s">
        <v>202</v>
      </c>
      <c r="B492" s="15" t="s">
        <v>86</v>
      </c>
      <c r="C492" s="24">
        <v>700000</v>
      </c>
      <c r="D492" s="24">
        <v>60000</v>
      </c>
      <c r="E492" s="24">
        <v>0</v>
      </c>
      <c r="F492" s="24">
        <v>0</v>
      </c>
      <c r="G492" s="24">
        <f t="shared" si="7"/>
        <v>0</v>
      </c>
    </row>
    <row r="493" spans="1:7">
      <c r="A493" s="22" t="s">
        <v>3</v>
      </c>
      <c r="B493" s="16" t="s">
        <v>4</v>
      </c>
      <c r="C493" s="25">
        <v>700000</v>
      </c>
      <c r="D493" s="25">
        <v>60000</v>
      </c>
      <c r="E493" s="25">
        <v>0</v>
      </c>
      <c r="F493" s="25">
        <v>0</v>
      </c>
      <c r="G493" s="25">
        <f t="shared" si="7"/>
        <v>0</v>
      </c>
    </row>
    <row r="494" spans="1:7">
      <c r="A494" s="22" t="s">
        <v>13</v>
      </c>
      <c r="B494" s="16" t="s">
        <v>14</v>
      </c>
      <c r="C494" s="25">
        <v>145000</v>
      </c>
      <c r="D494" s="25">
        <v>0</v>
      </c>
      <c r="E494" s="25">
        <v>0</v>
      </c>
      <c r="F494" s="25">
        <v>0</v>
      </c>
      <c r="G494" s="25">
        <f t="shared" si="7"/>
        <v>0</v>
      </c>
    </row>
    <row r="495" spans="1:7">
      <c r="A495" s="22" t="s">
        <v>15</v>
      </c>
      <c r="B495" s="16" t="s">
        <v>16</v>
      </c>
      <c r="C495" s="25">
        <v>140000</v>
      </c>
      <c r="D495" s="25">
        <v>0</v>
      </c>
      <c r="E495" s="25">
        <v>0</v>
      </c>
      <c r="F495" s="25">
        <v>0</v>
      </c>
      <c r="G495" s="25">
        <f t="shared" si="7"/>
        <v>0</v>
      </c>
    </row>
    <row r="496" spans="1:7">
      <c r="A496" s="22" t="s">
        <v>19</v>
      </c>
      <c r="B496" s="16" t="s">
        <v>20</v>
      </c>
      <c r="C496" s="25">
        <v>5000</v>
      </c>
      <c r="D496" s="25">
        <v>0</v>
      </c>
      <c r="E496" s="25">
        <v>0</v>
      </c>
      <c r="F496" s="25">
        <v>0</v>
      </c>
      <c r="G496" s="25">
        <f t="shared" si="7"/>
        <v>0</v>
      </c>
    </row>
    <row r="497" spans="1:7">
      <c r="A497" s="22" t="s">
        <v>177</v>
      </c>
      <c r="B497" s="16" t="s">
        <v>35</v>
      </c>
      <c r="C497" s="25">
        <v>555000</v>
      </c>
      <c r="D497" s="25">
        <v>60000</v>
      </c>
      <c r="E497" s="25">
        <v>0</v>
      </c>
      <c r="F497" s="25">
        <v>0</v>
      </c>
      <c r="G497" s="25">
        <f t="shared" si="7"/>
        <v>0</v>
      </c>
    </row>
    <row r="498" spans="1:7">
      <c r="A498" s="22" t="s">
        <v>178</v>
      </c>
      <c r="B498" s="16" t="s">
        <v>36</v>
      </c>
      <c r="C498" s="25">
        <v>555000</v>
      </c>
      <c r="D498" s="25">
        <v>60000</v>
      </c>
      <c r="E498" s="25">
        <v>0</v>
      </c>
      <c r="F498" s="25">
        <v>0</v>
      </c>
      <c r="G498" s="25">
        <f t="shared" si="7"/>
        <v>0</v>
      </c>
    </row>
    <row r="499" spans="1:7" ht="94.5">
      <c r="A499" s="21" t="s">
        <v>203</v>
      </c>
      <c r="B499" s="15" t="s">
        <v>87</v>
      </c>
      <c r="C499" s="24">
        <v>3300000</v>
      </c>
      <c r="D499" s="24">
        <v>1650000</v>
      </c>
      <c r="E499" s="24">
        <v>1332489.82</v>
      </c>
      <c r="F499" s="24">
        <v>1332489.82</v>
      </c>
      <c r="G499" s="24">
        <f t="shared" si="7"/>
        <v>80.756958787878801</v>
      </c>
    </row>
    <row r="500" spans="1:7">
      <c r="A500" s="22" t="s">
        <v>3</v>
      </c>
      <c r="B500" s="16" t="s">
        <v>4</v>
      </c>
      <c r="C500" s="25">
        <v>3300000</v>
      </c>
      <c r="D500" s="25">
        <v>1650000</v>
      </c>
      <c r="E500" s="25">
        <v>1332489.82</v>
      </c>
      <c r="F500" s="25">
        <v>1332489.82</v>
      </c>
      <c r="G500" s="25">
        <f t="shared" si="7"/>
        <v>80.756958787878801</v>
      </c>
    </row>
    <row r="501" spans="1:7">
      <c r="A501" s="22" t="s">
        <v>13</v>
      </c>
      <c r="B501" s="16" t="s">
        <v>14</v>
      </c>
      <c r="C501" s="25">
        <v>1900</v>
      </c>
      <c r="D501" s="25">
        <v>1700</v>
      </c>
      <c r="E501" s="25">
        <v>873.32</v>
      </c>
      <c r="F501" s="25">
        <v>873.32</v>
      </c>
      <c r="G501" s="25">
        <f t="shared" si="7"/>
        <v>51.371764705882363</v>
      </c>
    </row>
    <row r="502" spans="1:7">
      <c r="A502" s="22" t="s">
        <v>19</v>
      </c>
      <c r="B502" s="16" t="s">
        <v>20</v>
      </c>
      <c r="C502" s="25">
        <v>1900</v>
      </c>
      <c r="D502" s="25">
        <v>1700</v>
      </c>
      <c r="E502" s="25">
        <v>873.32</v>
      </c>
      <c r="F502" s="25">
        <v>873.32</v>
      </c>
      <c r="G502" s="25">
        <f t="shared" si="7"/>
        <v>51.371764705882363</v>
      </c>
    </row>
    <row r="503" spans="1:7">
      <c r="A503" s="22" t="s">
        <v>177</v>
      </c>
      <c r="B503" s="16" t="s">
        <v>35</v>
      </c>
      <c r="C503" s="25">
        <v>3298100</v>
      </c>
      <c r="D503" s="25">
        <v>1648300</v>
      </c>
      <c r="E503" s="25">
        <v>1331616.5</v>
      </c>
      <c r="F503" s="25">
        <v>1331616.5</v>
      </c>
      <c r="G503" s="25">
        <f t="shared" si="7"/>
        <v>80.787265667657579</v>
      </c>
    </row>
    <row r="504" spans="1:7">
      <c r="A504" s="22" t="s">
        <v>178</v>
      </c>
      <c r="B504" s="16" t="s">
        <v>36</v>
      </c>
      <c r="C504" s="25">
        <v>3298100</v>
      </c>
      <c r="D504" s="25">
        <v>1648300</v>
      </c>
      <c r="E504" s="25">
        <v>1331616.5</v>
      </c>
      <c r="F504" s="25">
        <v>1331616.5</v>
      </c>
      <c r="G504" s="25">
        <f t="shared" si="7"/>
        <v>80.787265667657579</v>
      </c>
    </row>
    <row r="505" spans="1:7" ht="63">
      <c r="A505" s="21" t="s">
        <v>204</v>
      </c>
      <c r="B505" s="15" t="s">
        <v>88</v>
      </c>
      <c r="C505" s="24">
        <v>28720</v>
      </c>
      <c r="D505" s="24">
        <v>14358</v>
      </c>
      <c r="E505" s="24">
        <v>13839.16</v>
      </c>
      <c r="F505" s="24">
        <v>13804.81</v>
      </c>
      <c r="G505" s="24">
        <f t="shared" si="7"/>
        <v>96.147165343362587</v>
      </c>
    </row>
    <row r="506" spans="1:7">
      <c r="A506" s="22" t="s">
        <v>3</v>
      </c>
      <c r="B506" s="16" t="s">
        <v>4</v>
      </c>
      <c r="C506" s="25">
        <v>28720</v>
      </c>
      <c r="D506" s="25">
        <v>14358</v>
      </c>
      <c r="E506" s="25">
        <v>13839.16</v>
      </c>
      <c r="F506" s="25">
        <v>13804.81</v>
      </c>
      <c r="G506" s="25">
        <f t="shared" si="7"/>
        <v>96.147165343362587</v>
      </c>
    </row>
    <row r="507" spans="1:7">
      <c r="A507" s="22" t="s">
        <v>13</v>
      </c>
      <c r="B507" s="16" t="s">
        <v>14</v>
      </c>
      <c r="C507" s="25">
        <v>100</v>
      </c>
      <c r="D507" s="25">
        <v>50</v>
      </c>
      <c r="E507" s="25">
        <v>50</v>
      </c>
      <c r="F507" s="25">
        <v>15.65</v>
      </c>
      <c r="G507" s="25">
        <f t="shared" si="7"/>
        <v>31.3</v>
      </c>
    </row>
    <row r="508" spans="1:7">
      <c r="A508" s="22" t="s">
        <v>19</v>
      </c>
      <c r="B508" s="16" t="s">
        <v>20</v>
      </c>
      <c r="C508" s="25">
        <v>100</v>
      </c>
      <c r="D508" s="25">
        <v>50</v>
      </c>
      <c r="E508" s="25">
        <v>50</v>
      </c>
      <c r="F508" s="25">
        <v>15.65</v>
      </c>
      <c r="G508" s="25">
        <f t="shared" si="7"/>
        <v>31.3</v>
      </c>
    </row>
    <row r="509" spans="1:7">
      <c r="A509" s="22" t="s">
        <v>177</v>
      </c>
      <c r="B509" s="16" t="s">
        <v>35</v>
      </c>
      <c r="C509" s="25">
        <v>28620</v>
      </c>
      <c r="D509" s="25">
        <v>14308</v>
      </c>
      <c r="E509" s="25">
        <v>13789.16</v>
      </c>
      <c r="F509" s="25">
        <v>13789.16</v>
      </c>
      <c r="G509" s="25">
        <f t="shared" si="7"/>
        <v>96.373776908023473</v>
      </c>
    </row>
    <row r="510" spans="1:7">
      <c r="A510" s="22" t="s">
        <v>178</v>
      </c>
      <c r="B510" s="16" t="s">
        <v>36</v>
      </c>
      <c r="C510" s="25">
        <v>28620</v>
      </c>
      <c r="D510" s="25">
        <v>14308</v>
      </c>
      <c r="E510" s="25">
        <v>13789.16</v>
      </c>
      <c r="F510" s="25">
        <v>13789.16</v>
      </c>
      <c r="G510" s="25">
        <f t="shared" si="7"/>
        <v>96.373776908023473</v>
      </c>
    </row>
    <row r="511" spans="1:7" ht="94.5">
      <c r="A511" s="21" t="s">
        <v>205</v>
      </c>
      <c r="B511" s="15" t="s">
        <v>89</v>
      </c>
      <c r="C511" s="24">
        <v>1500000</v>
      </c>
      <c r="D511" s="24">
        <v>750000</v>
      </c>
      <c r="E511" s="24">
        <v>624323.99</v>
      </c>
      <c r="F511" s="24">
        <v>624323.99</v>
      </c>
      <c r="G511" s="24">
        <f t="shared" si="7"/>
        <v>83.243198666666657</v>
      </c>
    </row>
    <row r="512" spans="1:7">
      <c r="A512" s="22" t="s">
        <v>3</v>
      </c>
      <c r="B512" s="16" t="s">
        <v>4</v>
      </c>
      <c r="C512" s="25">
        <v>1500000</v>
      </c>
      <c r="D512" s="25">
        <v>750000</v>
      </c>
      <c r="E512" s="25">
        <v>624323.99</v>
      </c>
      <c r="F512" s="25">
        <v>624323.99</v>
      </c>
      <c r="G512" s="25">
        <f t="shared" si="7"/>
        <v>83.243198666666657</v>
      </c>
    </row>
    <row r="513" spans="1:7">
      <c r="A513" s="22" t="s">
        <v>177</v>
      </c>
      <c r="B513" s="16" t="s">
        <v>35</v>
      </c>
      <c r="C513" s="25">
        <v>1500000</v>
      </c>
      <c r="D513" s="25">
        <v>750000</v>
      </c>
      <c r="E513" s="25">
        <v>624323.99</v>
      </c>
      <c r="F513" s="25">
        <v>624323.99</v>
      </c>
      <c r="G513" s="25">
        <f t="shared" si="7"/>
        <v>83.243198666666657</v>
      </c>
    </row>
    <row r="514" spans="1:7">
      <c r="A514" s="22" t="s">
        <v>178</v>
      </c>
      <c r="B514" s="16" t="s">
        <v>36</v>
      </c>
      <c r="C514" s="25">
        <v>1500000</v>
      </c>
      <c r="D514" s="25">
        <v>750000</v>
      </c>
      <c r="E514" s="25">
        <v>624323.99</v>
      </c>
      <c r="F514" s="25">
        <v>624323.99</v>
      </c>
      <c r="G514" s="25">
        <f t="shared" si="7"/>
        <v>83.243198666666657</v>
      </c>
    </row>
    <row r="515" spans="1:7" ht="47.25">
      <c r="A515" s="21" t="s">
        <v>206</v>
      </c>
      <c r="B515" s="15" t="s">
        <v>90</v>
      </c>
      <c r="C515" s="24">
        <v>71000</v>
      </c>
      <c r="D515" s="24">
        <v>25000</v>
      </c>
      <c r="E515" s="24">
        <v>23288.23</v>
      </c>
      <c r="F515" s="24">
        <v>23288.23</v>
      </c>
      <c r="G515" s="24">
        <f t="shared" si="7"/>
        <v>93.152919999999995</v>
      </c>
    </row>
    <row r="516" spans="1:7">
      <c r="A516" s="22" t="s">
        <v>3</v>
      </c>
      <c r="B516" s="16" t="s">
        <v>4</v>
      </c>
      <c r="C516" s="25">
        <v>71000</v>
      </c>
      <c r="D516" s="25">
        <v>25000</v>
      </c>
      <c r="E516" s="25">
        <v>23288.23</v>
      </c>
      <c r="F516" s="25">
        <v>23288.23</v>
      </c>
      <c r="G516" s="25">
        <f t="shared" si="7"/>
        <v>93.152919999999995</v>
      </c>
    </row>
    <row r="517" spans="1:7">
      <c r="A517" s="22" t="s">
        <v>175</v>
      </c>
      <c r="B517" s="16" t="s">
        <v>33</v>
      </c>
      <c r="C517" s="25">
        <v>71000</v>
      </c>
      <c r="D517" s="25">
        <v>25000</v>
      </c>
      <c r="E517" s="25">
        <v>23288.23</v>
      </c>
      <c r="F517" s="25">
        <v>23288.23</v>
      </c>
      <c r="G517" s="25">
        <f t="shared" si="7"/>
        <v>93.152919999999995</v>
      </c>
    </row>
    <row r="518" spans="1:7" ht="31.5">
      <c r="A518" s="22" t="s">
        <v>176</v>
      </c>
      <c r="B518" s="16" t="s">
        <v>34</v>
      </c>
      <c r="C518" s="25">
        <v>71000</v>
      </c>
      <c r="D518" s="25">
        <v>25000</v>
      </c>
      <c r="E518" s="25">
        <v>23288.23</v>
      </c>
      <c r="F518" s="25">
        <v>23288.23</v>
      </c>
      <c r="G518" s="25">
        <f t="shared" si="7"/>
        <v>93.152919999999995</v>
      </c>
    </row>
    <row r="519" spans="1:7" ht="63">
      <c r="A519" s="21" t="s">
        <v>207</v>
      </c>
      <c r="B519" s="15" t="s">
        <v>91</v>
      </c>
      <c r="C519" s="24">
        <v>688600</v>
      </c>
      <c r="D519" s="24">
        <v>396000</v>
      </c>
      <c r="E519" s="24">
        <v>122680</v>
      </c>
      <c r="F519" s="24">
        <v>122680</v>
      </c>
      <c r="G519" s="24">
        <f t="shared" ref="G519:G582" si="8">IF(D519=0,0,(F519/D519)*100)</f>
        <v>30.979797979797979</v>
      </c>
    </row>
    <row r="520" spans="1:7">
      <c r="A520" s="22" t="s">
        <v>3</v>
      </c>
      <c r="B520" s="16" t="s">
        <v>4</v>
      </c>
      <c r="C520" s="25">
        <v>688600</v>
      </c>
      <c r="D520" s="25">
        <v>396000</v>
      </c>
      <c r="E520" s="25">
        <v>122680</v>
      </c>
      <c r="F520" s="25">
        <v>122680</v>
      </c>
      <c r="G520" s="25">
        <f t="shared" si="8"/>
        <v>30.979797979797979</v>
      </c>
    </row>
    <row r="521" spans="1:7">
      <c r="A521" s="22" t="s">
        <v>177</v>
      </c>
      <c r="B521" s="16" t="s">
        <v>35</v>
      </c>
      <c r="C521" s="25">
        <v>688600</v>
      </c>
      <c r="D521" s="25">
        <v>396000</v>
      </c>
      <c r="E521" s="25">
        <v>122680</v>
      </c>
      <c r="F521" s="25">
        <v>122680</v>
      </c>
      <c r="G521" s="25">
        <f t="shared" si="8"/>
        <v>30.979797979797979</v>
      </c>
    </row>
    <row r="522" spans="1:7">
      <c r="A522" s="22" t="s">
        <v>178</v>
      </c>
      <c r="B522" s="16" t="s">
        <v>36</v>
      </c>
      <c r="C522" s="25">
        <v>688600</v>
      </c>
      <c r="D522" s="25">
        <v>396000</v>
      </c>
      <c r="E522" s="25">
        <v>122680</v>
      </c>
      <c r="F522" s="25">
        <v>122680</v>
      </c>
      <c r="G522" s="25">
        <f t="shared" si="8"/>
        <v>30.979797979797979</v>
      </c>
    </row>
    <row r="523" spans="1:7" ht="31.5">
      <c r="A523" s="21" t="s">
        <v>181</v>
      </c>
      <c r="B523" s="15" t="s">
        <v>50</v>
      </c>
      <c r="C523" s="24">
        <v>46784800</v>
      </c>
      <c r="D523" s="24">
        <v>22635900</v>
      </c>
      <c r="E523" s="24">
        <v>16971087.670000002</v>
      </c>
      <c r="F523" s="24">
        <v>16877637.670000002</v>
      </c>
      <c r="G523" s="24">
        <f t="shared" si="8"/>
        <v>74.561372289151308</v>
      </c>
    </row>
    <row r="524" spans="1:7">
      <c r="A524" s="22" t="s">
        <v>3</v>
      </c>
      <c r="B524" s="16" t="s">
        <v>4</v>
      </c>
      <c r="C524" s="25">
        <v>46784800</v>
      </c>
      <c r="D524" s="25">
        <v>22635900</v>
      </c>
      <c r="E524" s="25">
        <v>16971087.670000002</v>
      </c>
      <c r="F524" s="25">
        <v>16877637.670000002</v>
      </c>
      <c r="G524" s="25">
        <f t="shared" si="8"/>
        <v>74.561372289151308</v>
      </c>
    </row>
    <row r="525" spans="1:7">
      <c r="A525" s="22" t="s">
        <v>13</v>
      </c>
      <c r="B525" s="16" t="s">
        <v>14</v>
      </c>
      <c r="C525" s="25">
        <v>5332000</v>
      </c>
      <c r="D525" s="25">
        <v>2836600</v>
      </c>
      <c r="E525" s="25">
        <v>1520477.53</v>
      </c>
      <c r="F525" s="25">
        <v>1430777.53</v>
      </c>
      <c r="G525" s="25">
        <f t="shared" si="8"/>
        <v>50.439876260311642</v>
      </c>
    </row>
    <row r="526" spans="1:7">
      <c r="A526" s="22" t="s">
        <v>15</v>
      </c>
      <c r="B526" s="16" t="s">
        <v>16</v>
      </c>
      <c r="C526" s="25">
        <v>249900</v>
      </c>
      <c r="D526" s="25">
        <v>160900</v>
      </c>
      <c r="E526" s="25">
        <v>100700</v>
      </c>
      <c r="F526" s="25">
        <v>11000</v>
      </c>
      <c r="G526" s="25">
        <f t="shared" si="8"/>
        <v>6.8365444375388442</v>
      </c>
    </row>
    <row r="527" spans="1:7">
      <c r="A527" s="22" t="s">
        <v>19</v>
      </c>
      <c r="B527" s="16" t="s">
        <v>20</v>
      </c>
      <c r="C527" s="25">
        <v>5082100</v>
      </c>
      <c r="D527" s="25">
        <v>2675700</v>
      </c>
      <c r="E527" s="25">
        <v>1419777.53</v>
      </c>
      <c r="F527" s="25">
        <v>1419777.53</v>
      </c>
      <c r="G527" s="25">
        <f t="shared" si="8"/>
        <v>53.061910154352134</v>
      </c>
    </row>
    <row r="528" spans="1:7">
      <c r="A528" s="22" t="s">
        <v>177</v>
      </c>
      <c r="B528" s="16" t="s">
        <v>35</v>
      </c>
      <c r="C528" s="25">
        <v>41452800</v>
      </c>
      <c r="D528" s="25">
        <v>19799300</v>
      </c>
      <c r="E528" s="25">
        <v>15450610.140000001</v>
      </c>
      <c r="F528" s="25">
        <v>15446860.140000001</v>
      </c>
      <c r="G528" s="25">
        <f t="shared" si="8"/>
        <v>78.017203335471464</v>
      </c>
    </row>
    <row r="529" spans="1:7">
      <c r="A529" s="22" t="s">
        <v>178</v>
      </c>
      <c r="B529" s="16" t="s">
        <v>36</v>
      </c>
      <c r="C529" s="25">
        <v>41452800</v>
      </c>
      <c r="D529" s="25">
        <v>19799300</v>
      </c>
      <c r="E529" s="25">
        <v>15450610.140000001</v>
      </c>
      <c r="F529" s="25">
        <v>15446860.140000001</v>
      </c>
      <c r="G529" s="25">
        <f t="shared" si="8"/>
        <v>78.017203335471464</v>
      </c>
    </row>
    <row r="530" spans="1:7" ht="47.25">
      <c r="A530" s="3" t="s">
        <v>162</v>
      </c>
      <c r="B530" s="4" t="s">
        <v>163</v>
      </c>
      <c r="C530" s="7">
        <v>2530500</v>
      </c>
      <c r="D530" s="7">
        <v>1272700</v>
      </c>
      <c r="E530" s="7">
        <v>1134429.2199999997</v>
      </c>
      <c r="F530" s="7">
        <v>1103369.54</v>
      </c>
      <c r="G530" s="7">
        <f t="shared" si="8"/>
        <v>86.695178753830433</v>
      </c>
    </row>
    <row r="531" spans="1:7">
      <c r="A531" s="22" t="s">
        <v>3</v>
      </c>
      <c r="B531" s="16" t="s">
        <v>4</v>
      </c>
      <c r="C531" s="25">
        <v>2530500</v>
      </c>
      <c r="D531" s="25">
        <v>1272700</v>
      </c>
      <c r="E531" s="25">
        <v>1134429.2199999997</v>
      </c>
      <c r="F531" s="25">
        <v>1103369.54</v>
      </c>
      <c r="G531" s="25">
        <f t="shared" si="8"/>
        <v>86.695178753830433</v>
      </c>
    </row>
    <row r="532" spans="1:7" ht="31.5">
      <c r="A532" s="22" t="s">
        <v>5</v>
      </c>
      <c r="B532" s="16" t="s">
        <v>6</v>
      </c>
      <c r="C532" s="25">
        <v>2115000</v>
      </c>
      <c r="D532" s="25">
        <v>1072800</v>
      </c>
      <c r="E532" s="25">
        <v>1025028.84</v>
      </c>
      <c r="F532" s="25">
        <v>1025028.84</v>
      </c>
      <c r="G532" s="25">
        <f t="shared" si="8"/>
        <v>95.547058165548094</v>
      </c>
    </row>
    <row r="533" spans="1:7">
      <c r="A533" s="22" t="s">
        <v>7</v>
      </c>
      <c r="B533" s="16" t="s">
        <v>8</v>
      </c>
      <c r="C533" s="25">
        <v>1733600</v>
      </c>
      <c r="D533" s="25">
        <v>879300</v>
      </c>
      <c r="E533" s="25">
        <v>840073.97</v>
      </c>
      <c r="F533" s="25">
        <v>840073.97</v>
      </c>
      <c r="G533" s="25">
        <f t="shared" si="8"/>
        <v>95.538948026839535</v>
      </c>
    </row>
    <row r="534" spans="1:7">
      <c r="A534" s="22" t="s">
        <v>9</v>
      </c>
      <c r="B534" s="16" t="s">
        <v>10</v>
      </c>
      <c r="C534" s="25">
        <v>1733600</v>
      </c>
      <c r="D534" s="25">
        <v>879300</v>
      </c>
      <c r="E534" s="25">
        <v>840073.97</v>
      </c>
      <c r="F534" s="25">
        <v>840073.97</v>
      </c>
      <c r="G534" s="25">
        <f t="shared" si="8"/>
        <v>95.538948026839535</v>
      </c>
    </row>
    <row r="535" spans="1:7">
      <c r="A535" s="22" t="s">
        <v>11</v>
      </c>
      <c r="B535" s="16" t="s">
        <v>12</v>
      </c>
      <c r="C535" s="25">
        <v>381400</v>
      </c>
      <c r="D535" s="25">
        <v>193500</v>
      </c>
      <c r="E535" s="25">
        <v>184954.87</v>
      </c>
      <c r="F535" s="25">
        <v>184954.87</v>
      </c>
      <c r="G535" s="25">
        <f t="shared" si="8"/>
        <v>95.583912144702836</v>
      </c>
    </row>
    <row r="536" spans="1:7">
      <c r="A536" s="22" t="s">
        <v>13</v>
      </c>
      <c r="B536" s="16" t="s">
        <v>14</v>
      </c>
      <c r="C536" s="25">
        <v>387100</v>
      </c>
      <c r="D536" s="25">
        <v>186132</v>
      </c>
      <c r="E536" s="25">
        <v>99097</v>
      </c>
      <c r="F536" s="25">
        <v>69837</v>
      </c>
      <c r="G536" s="25">
        <f t="shared" si="8"/>
        <v>37.520146992456965</v>
      </c>
    </row>
    <row r="537" spans="1:7">
      <c r="A537" s="22" t="s">
        <v>15</v>
      </c>
      <c r="B537" s="16" t="s">
        <v>16</v>
      </c>
      <c r="C537" s="25">
        <v>226500</v>
      </c>
      <c r="D537" s="25">
        <v>104572</v>
      </c>
      <c r="E537" s="25">
        <v>95707</v>
      </c>
      <c r="F537" s="25">
        <v>66567</v>
      </c>
      <c r="G537" s="25">
        <f t="shared" si="8"/>
        <v>63.656619362735725</v>
      </c>
    </row>
    <row r="538" spans="1:7">
      <c r="A538" s="22" t="s">
        <v>19</v>
      </c>
      <c r="B538" s="16" t="s">
        <v>20</v>
      </c>
      <c r="C538" s="25">
        <v>148100</v>
      </c>
      <c r="D538" s="25">
        <v>72060</v>
      </c>
      <c r="E538" s="25">
        <v>3390</v>
      </c>
      <c r="F538" s="25">
        <v>3270</v>
      </c>
      <c r="G538" s="25">
        <f t="shared" si="8"/>
        <v>4.5378850957535386</v>
      </c>
    </row>
    <row r="539" spans="1:7">
      <c r="A539" s="22" t="s">
        <v>21</v>
      </c>
      <c r="B539" s="16" t="s">
        <v>22</v>
      </c>
      <c r="C539" s="25">
        <v>6000</v>
      </c>
      <c r="D539" s="25">
        <v>3000</v>
      </c>
      <c r="E539" s="25">
        <v>0</v>
      </c>
      <c r="F539" s="25">
        <v>0</v>
      </c>
      <c r="G539" s="25">
        <f t="shared" si="8"/>
        <v>0</v>
      </c>
    </row>
    <row r="540" spans="1:7" ht="31.5">
      <c r="A540" s="22" t="s">
        <v>29</v>
      </c>
      <c r="B540" s="16" t="s">
        <v>30</v>
      </c>
      <c r="C540" s="25">
        <v>6500</v>
      </c>
      <c r="D540" s="25">
        <v>6500</v>
      </c>
      <c r="E540" s="25">
        <v>0</v>
      </c>
      <c r="F540" s="25">
        <v>0</v>
      </c>
      <c r="G540" s="25">
        <f t="shared" si="8"/>
        <v>0</v>
      </c>
    </row>
    <row r="541" spans="1:7" ht="47.25">
      <c r="A541" s="22" t="s">
        <v>31</v>
      </c>
      <c r="B541" s="16" t="s">
        <v>32</v>
      </c>
      <c r="C541" s="25">
        <v>6500</v>
      </c>
      <c r="D541" s="25">
        <v>6500</v>
      </c>
      <c r="E541" s="25">
        <v>0</v>
      </c>
      <c r="F541" s="25">
        <v>0</v>
      </c>
      <c r="G541" s="25">
        <f t="shared" si="8"/>
        <v>0</v>
      </c>
    </row>
    <row r="542" spans="1:7">
      <c r="A542" s="22" t="s">
        <v>177</v>
      </c>
      <c r="B542" s="16" t="s">
        <v>35</v>
      </c>
      <c r="C542" s="25">
        <v>20000</v>
      </c>
      <c r="D542" s="25">
        <v>9228</v>
      </c>
      <c r="E542" s="25">
        <v>6000</v>
      </c>
      <c r="F542" s="25">
        <v>6000</v>
      </c>
      <c r="G542" s="25">
        <f t="shared" si="8"/>
        <v>65.019505851755525</v>
      </c>
    </row>
    <row r="543" spans="1:7">
      <c r="A543" s="22" t="s">
        <v>178</v>
      </c>
      <c r="B543" s="16" t="s">
        <v>36</v>
      </c>
      <c r="C543" s="25">
        <v>20000</v>
      </c>
      <c r="D543" s="25">
        <v>9228</v>
      </c>
      <c r="E543" s="25">
        <v>6000</v>
      </c>
      <c r="F543" s="25">
        <v>6000</v>
      </c>
      <c r="G543" s="25">
        <f t="shared" si="8"/>
        <v>65.019505851755525</v>
      </c>
    </row>
    <row r="544" spans="1:7">
      <c r="A544" s="22" t="s">
        <v>37</v>
      </c>
      <c r="B544" s="16" t="s">
        <v>38</v>
      </c>
      <c r="C544" s="25">
        <v>8400</v>
      </c>
      <c r="D544" s="25">
        <v>4540</v>
      </c>
      <c r="E544" s="25">
        <v>4303.38</v>
      </c>
      <c r="F544" s="25">
        <v>2503.6999999999998</v>
      </c>
      <c r="G544" s="25">
        <f t="shared" si="8"/>
        <v>55.147577092511014</v>
      </c>
    </row>
    <row r="545" spans="1:7" ht="47.25">
      <c r="A545" s="21" t="s">
        <v>59</v>
      </c>
      <c r="B545" s="15" t="s">
        <v>60</v>
      </c>
      <c r="C545" s="24">
        <v>2226500</v>
      </c>
      <c r="D545" s="24">
        <v>1152100</v>
      </c>
      <c r="E545" s="24">
        <v>1066937.2199999997</v>
      </c>
      <c r="F545" s="24">
        <v>1035997.5399999999</v>
      </c>
      <c r="G545" s="24">
        <f t="shared" si="8"/>
        <v>89.922536238173763</v>
      </c>
    </row>
    <row r="546" spans="1:7">
      <c r="A546" s="22" t="s">
        <v>3</v>
      </c>
      <c r="B546" s="16" t="s">
        <v>4</v>
      </c>
      <c r="C546" s="25">
        <v>2226500</v>
      </c>
      <c r="D546" s="25">
        <v>1152100</v>
      </c>
      <c r="E546" s="25">
        <v>1066937.2199999997</v>
      </c>
      <c r="F546" s="25">
        <v>1035997.5399999999</v>
      </c>
      <c r="G546" s="25">
        <f t="shared" si="8"/>
        <v>89.922536238173763</v>
      </c>
    </row>
    <row r="547" spans="1:7" ht="31.5">
      <c r="A547" s="22" t="s">
        <v>5</v>
      </c>
      <c r="B547" s="16" t="s">
        <v>6</v>
      </c>
      <c r="C547" s="25">
        <v>2115000</v>
      </c>
      <c r="D547" s="25">
        <v>1072800</v>
      </c>
      <c r="E547" s="25">
        <v>1025028.84</v>
      </c>
      <c r="F547" s="25">
        <v>1025028.84</v>
      </c>
      <c r="G547" s="25">
        <f t="shared" si="8"/>
        <v>95.547058165548094</v>
      </c>
    </row>
    <row r="548" spans="1:7">
      <c r="A548" s="22" t="s">
        <v>7</v>
      </c>
      <c r="B548" s="16" t="s">
        <v>8</v>
      </c>
      <c r="C548" s="25">
        <v>1733600</v>
      </c>
      <c r="D548" s="25">
        <v>879300</v>
      </c>
      <c r="E548" s="25">
        <v>840073.97</v>
      </c>
      <c r="F548" s="25">
        <v>840073.97</v>
      </c>
      <c r="G548" s="25">
        <f t="shared" si="8"/>
        <v>95.538948026839535</v>
      </c>
    </row>
    <row r="549" spans="1:7">
      <c r="A549" s="22" t="s">
        <v>9</v>
      </c>
      <c r="B549" s="16" t="s">
        <v>10</v>
      </c>
      <c r="C549" s="25">
        <v>1733600</v>
      </c>
      <c r="D549" s="25">
        <v>879300</v>
      </c>
      <c r="E549" s="25">
        <v>840073.97</v>
      </c>
      <c r="F549" s="25">
        <v>840073.97</v>
      </c>
      <c r="G549" s="25">
        <f t="shared" si="8"/>
        <v>95.538948026839535</v>
      </c>
    </row>
    <row r="550" spans="1:7">
      <c r="A550" s="22" t="s">
        <v>11</v>
      </c>
      <c r="B550" s="16" t="s">
        <v>12</v>
      </c>
      <c r="C550" s="25">
        <v>381400</v>
      </c>
      <c r="D550" s="25">
        <v>193500</v>
      </c>
      <c r="E550" s="25">
        <v>184954.87</v>
      </c>
      <c r="F550" s="25">
        <v>184954.87</v>
      </c>
      <c r="G550" s="25">
        <f t="shared" si="8"/>
        <v>95.583912144702836</v>
      </c>
    </row>
    <row r="551" spans="1:7">
      <c r="A551" s="22" t="s">
        <v>13</v>
      </c>
      <c r="B551" s="16" t="s">
        <v>14</v>
      </c>
      <c r="C551" s="25">
        <v>103100</v>
      </c>
      <c r="D551" s="25">
        <v>74760</v>
      </c>
      <c r="E551" s="25">
        <v>37605</v>
      </c>
      <c r="F551" s="25">
        <v>8465</v>
      </c>
      <c r="G551" s="25">
        <f t="shared" si="8"/>
        <v>11.322899946495452</v>
      </c>
    </row>
    <row r="552" spans="1:7">
      <c r="A552" s="22" t="s">
        <v>15</v>
      </c>
      <c r="B552" s="16" t="s">
        <v>16</v>
      </c>
      <c r="C552" s="25">
        <v>50000</v>
      </c>
      <c r="D552" s="25">
        <v>43000</v>
      </c>
      <c r="E552" s="25">
        <v>34335</v>
      </c>
      <c r="F552" s="25">
        <v>5195</v>
      </c>
      <c r="G552" s="25">
        <f t="shared" si="8"/>
        <v>12.081395348837209</v>
      </c>
    </row>
    <row r="553" spans="1:7">
      <c r="A553" s="22" t="s">
        <v>19</v>
      </c>
      <c r="B553" s="16" t="s">
        <v>20</v>
      </c>
      <c r="C553" s="25">
        <v>40600</v>
      </c>
      <c r="D553" s="25">
        <v>22260</v>
      </c>
      <c r="E553" s="25">
        <v>3270</v>
      </c>
      <c r="F553" s="25">
        <v>3270</v>
      </c>
      <c r="G553" s="25">
        <f t="shared" si="8"/>
        <v>14.690026954177899</v>
      </c>
    </row>
    <row r="554" spans="1:7">
      <c r="A554" s="22" t="s">
        <v>21</v>
      </c>
      <c r="B554" s="16" t="s">
        <v>22</v>
      </c>
      <c r="C554" s="25">
        <v>6000</v>
      </c>
      <c r="D554" s="25">
        <v>3000</v>
      </c>
      <c r="E554" s="25">
        <v>0</v>
      </c>
      <c r="F554" s="25">
        <v>0</v>
      </c>
      <c r="G554" s="25">
        <f t="shared" si="8"/>
        <v>0</v>
      </c>
    </row>
    <row r="555" spans="1:7" ht="31.5">
      <c r="A555" s="22" t="s">
        <v>29</v>
      </c>
      <c r="B555" s="16" t="s">
        <v>30</v>
      </c>
      <c r="C555" s="25">
        <v>6500</v>
      </c>
      <c r="D555" s="25">
        <v>6500</v>
      </c>
      <c r="E555" s="25">
        <v>0</v>
      </c>
      <c r="F555" s="25">
        <v>0</v>
      </c>
      <c r="G555" s="25">
        <f t="shared" si="8"/>
        <v>0</v>
      </c>
    </row>
    <row r="556" spans="1:7" ht="47.25">
      <c r="A556" s="22" t="s">
        <v>31</v>
      </c>
      <c r="B556" s="16" t="s">
        <v>32</v>
      </c>
      <c r="C556" s="25">
        <v>6500</v>
      </c>
      <c r="D556" s="25">
        <v>6500</v>
      </c>
      <c r="E556" s="25">
        <v>0</v>
      </c>
      <c r="F556" s="25">
        <v>0</v>
      </c>
      <c r="G556" s="25">
        <f t="shared" si="8"/>
        <v>0</v>
      </c>
    </row>
    <row r="557" spans="1:7">
      <c r="A557" s="22" t="s">
        <v>37</v>
      </c>
      <c r="B557" s="16" t="s">
        <v>38</v>
      </c>
      <c r="C557" s="25">
        <v>8400</v>
      </c>
      <c r="D557" s="25">
        <v>4540</v>
      </c>
      <c r="E557" s="25">
        <v>4303.38</v>
      </c>
      <c r="F557" s="25">
        <v>2503.6999999999998</v>
      </c>
      <c r="G557" s="25">
        <f t="shared" si="8"/>
        <v>55.147577092511014</v>
      </c>
    </row>
    <row r="558" spans="1:7">
      <c r="A558" s="21" t="s">
        <v>43</v>
      </c>
      <c r="B558" s="15" t="s">
        <v>44</v>
      </c>
      <c r="C558" s="24">
        <v>99000</v>
      </c>
      <c r="D558" s="24">
        <v>49500</v>
      </c>
      <c r="E558" s="24">
        <v>0</v>
      </c>
      <c r="F558" s="24">
        <v>0</v>
      </c>
      <c r="G558" s="24">
        <f t="shared" si="8"/>
        <v>0</v>
      </c>
    </row>
    <row r="559" spans="1:7">
      <c r="A559" s="22" t="s">
        <v>3</v>
      </c>
      <c r="B559" s="16" t="s">
        <v>4</v>
      </c>
      <c r="C559" s="25">
        <v>99000</v>
      </c>
      <c r="D559" s="25">
        <v>49500</v>
      </c>
      <c r="E559" s="25">
        <v>0</v>
      </c>
      <c r="F559" s="25">
        <v>0</v>
      </c>
      <c r="G559" s="25">
        <f t="shared" si="8"/>
        <v>0</v>
      </c>
    </row>
    <row r="560" spans="1:7">
      <c r="A560" s="22" t="s">
        <v>13</v>
      </c>
      <c r="B560" s="16" t="s">
        <v>14</v>
      </c>
      <c r="C560" s="25">
        <v>99000</v>
      </c>
      <c r="D560" s="25">
        <v>49500</v>
      </c>
      <c r="E560" s="25">
        <v>0</v>
      </c>
      <c r="F560" s="25">
        <v>0</v>
      </c>
      <c r="G560" s="25">
        <f t="shared" si="8"/>
        <v>0</v>
      </c>
    </row>
    <row r="561" spans="1:7">
      <c r="A561" s="22" t="s">
        <v>19</v>
      </c>
      <c r="B561" s="16" t="s">
        <v>20</v>
      </c>
      <c r="C561" s="25">
        <v>99000</v>
      </c>
      <c r="D561" s="25">
        <v>49500</v>
      </c>
      <c r="E561" s="25">
        <v>0</v>
      </c>
      <c r="F561" s="25">
        <v>0</v>
      </c>
      <c r="G561" s="25">
        <f t="shared" si="8"/>
        <v>0</v>
      </c>
    </row>
    <row r="562" spans="1:7" ht="31.5">
      <c r="A562" s="21" t="s">
        <v>208</v>
      </c>
      <c r="B562" s="15" t="s">
        <v>49</v>
      </c>
      <c r="C562" s="24">
        <v>205000</v>
      </c>
      <c r="D562" s="24">
        <v>71100</v>
      </c>
      <c r="E562" s="24">
        <v>67492</v>
      </c>
      <c r="F562" s="24">
        <v>67372</v>
      </c>
      <c r="G562" s="24">
        <f t="shared" si="8"/>
        <v>94.75668073136427</v>
      </c>
    </row>
    <row r="563" spans="1:7">
      <c r="A563" s="22" t="s">
        <v>3</v>
      </c>
      <c r="B563" s="16" t="s">
        <v>4</v>
      </c>
      <c r="C563" s="25">
        <v>205000</v>
      </c>
      <c r="D563" s="25">
        <v>71100</v>
      </c>
      <c r="E563" s="25">
        <v>67492</v>
      </c>
      <c r="F563" s="25">
        <v>67372</v>
      </c>
      <c r="G563" s="25">
        <f t="shared" si="8"/>
        <v>94.75668073136427</v>
      </c>
    </row>
    <row r="564" spans="1:7">
      <c r="A564" s="22" t="s">
        <v>13</v>
      </c>
      <c r="B564" s="16" t="s">
        <v>14</v>
      </c>
      <c r="C564" s="25">
        <v>185000</v>
      </c>
      <c r="D564" s="25">
        <v>61872</v>
      </c>
      <c r="E564" s="25">
        <v>61492</v>
      </c>
      <c r="F564" s="25">
        <v>61372</v>
      </c>
      <c r="G564" s="25">
        <f t="shared" si="8"/>
        <v>99.191880010343937</v>
      </c>
    </row>
    <row r="565" spans="1:7">
      <c r="A565" s="22" t="s">
        <v>15</v>
      </c>
      <c r="B565" s="16" t="s">
        <v>16</v>
      </c>
      <c r="C565" s="25">
        <v>176500</v>
      </c>
      <c r="D565" s="25">
        <v>61572</v>
      </c>
      <c r="E565" s="25">
        <v>61372</v>
      </c>
      <c r="F565" s="25">
        <v>61372</v>
      </c>
      <c r="G565" s="25">
        <f t="shared" si="8"/>
        <v>99.675177028519457</v>
      </c>
    </row>
    <row r="566" spans="1:7">
      <c r="A566" s="22" t="s">
        <v>19</v>
      </c>
      <c r="B566" s="16" t="s">
        <v>20</v>
      </c>
      <c r="C566" s="25">
        <v>8500</v>
      </c>
      <c r="D566" s="25">
        <v>300</v>
      </c>
      <c r="E566" s="25">
        <v>120</v>
      </c>
      <c r="F566" s="25">
        <v>0</v>
      </c>
      <c r="G566" s="25">
        <f t="shared" si="8"/>
        <v>0</v>
      </c>
    </row>
    <row r="567" spans="1:7">
      <c r="A567" s="22" t="s">
        <v>177</v>
      </c>
      <c r="B567" s="16" t="s">
        <v>35</v>
      </c>
      <c r="C567" s="25">
        <v>20000</v>
      </c>
      <c r="D567" s="25">
        <v>9228</v>
      </c>
      <c r="E567" s="25">
        <v>6000</v>
      </c>
      <c r="F567" s="25">
        <v>6000</v>
      </c>
      <c r="G567" s="25">
        <f t="shared" si="8"/>
        <v>65.019505851755525</v>
      </c>
    </row>
    <row r="568" spans="1:7">
      <c r="A568" s="22" t="s">
        <v>178</v>
      </c>
      <c r="B568" s="16" t="s">
        <v>36</v>
      </c>
      <c r="C568" s="25">
        <v>20000</v>
      </c>
      <c r="D568" s="25">
        <v>9228</v>
      </c>
      <c r="E568" s="25">
        <v>6000</v>
      </c>
      <c r="F568" s="25">
        <v>6000</v>
      </c>
      <c r="G568" s="25">
        <f t="shared" si="8"/>
        <v>65.019505851755525</v>
      </c>
    </row>
    <row r="569" spans="1:7" ht="31.5">
      <c r="A569" s="3" t="s">
        <v>92</v>
      </c>
      <c r="B569" s="4" t="s">
        <v>129</v>
      </c>
      <c r="C569" s="7">
        <v>56631300</v>
      </c>
      <c r="D569" s="7">
        <v>30427300</v>
      </c>
      <c r="E569" s="7">
        <v>27125678.779999997</v>
      </c>
      <c r="F569" s="7">
        <v>27076149.359999999</v>
      </c>
      <c r="G569" s="7">
        <f t="shared" si="8"/>
        <v>88.986368688644731</v>
      </c>
    </row>
    <row r="570" spans="1:7">
      <c r="A570" s="22" t="s">
        <v>3</v>
      </c>
      <c r="B570" s="16" t="s">
        <v>4</v>
      </c>
      <c r="C570" s="25">
        <v>56631300</v>
      </c>
      <c r="D570" s="25">
        <v>30427300</v>
      </c>
      <c r="E570" s="25">
        <v>27125678.779999997</v>
      </c>
      <c r="F570" s="25">
        <v>27076149.359999999</v>
      </c>
      <c r="G570" s="25">
        <f t="shared" si="8"/>
        <v>88.986368688644731</v>
      </c>
    </row>
    <row r="571" spans="1:7" ht="31.5">
      <c r="A571" s="22" t="s">
        <v>5</v>
      </c>
      <c r="B571" s="16" t="s">
        <v>6</v>
      </c>
      <c r="C571" s="25">
        <v>50539600</v>
      </c>
      <c r="D571" s="25">
        <v>26746300</v>
      </c>
      <c r="E571" s="25">
        <v>25156810.25</v>
      </c>
      <c r="F571" s="25">
        <v>25156810.25</v>
      </c>
      <c r="G571" s="25">
        <f t="shared" si="8"/>
        <v>94.057160242725161</v>
      </c>
    </row>
    <row r="572" spans="1:7">
      <c r="A572" s="22" t="s">
        <v>7</v>
      </c>
      <c r="B572" s="16" t="s">
        <v>8</v>
      </c>
      <c r="C572" s="25">
        <v>41429400</v>
      </c>
      <c r="D572" s="25">
        <v>21909900</v>
      </c>
      <c r="E572" s="25">
        <v>20618380.900000002</v>
      </c>
      <c r="F572" s="25">
        <v>20618380.900000002</v>
      </c>
      <c r="G572" s="25">
        <f t="shared" si="8"/>
        <v>94.105317231023434</v>
      </c>
    </row>
    <row r="573" spans="1:7">
      <c r="A573" s="22" t="s">
        <v>9</v>
      </c>
      <c r="B573" s="16" t="s">
        <v>10</v>
      </c>
      <c r="C573" s="25">
        <v>41429400</v>
      </c>
      <c r="D573" s="25">
        <v>21909900</v>
      </c>
      <c r="E573" s="25">
        <v>20618380.900000002</v>
      </c>
      <c r="F573" s="25">
        <v>20618380.900000002</v>
      </c>
      <c r="G573" s="25">
        <f t="shared" si="8"/>
        <v>94.105317231023434</v>
      </c>
    </row>
    <row r="574" spans="1:7">
      <c r="A574" s="22" t="s">
        <v>11</v>
      </c>
      <c r="B574" s="16" t="s">
        <v>12</v>
      </c>
      <c r="C574" s="25">
        <v>9110200</v>
      </c>
      <c r="D574" s="25">
        <v>4836400</v>
      </c>
      <c r="E574" s="25">
        <v>4538429.3500000006</v>
      </c>
      <c r="F574" s="25">
        <v>4538429.3500000006</v>
      </c>
      <c r="G574" s="25">
        <f t="shared" si="8"/>
        <v>93.838999048879344</v>
      </c>
    </row>
    <row r="575" spans="1:7">
      <c r="A575" s="22" t="s">
        <v>13</v>
      </c>
      <c r="B575" s="16" t="s">
        <v>14</v>
      </c>
      <c r="C575" s="25">
        <v>6088100</v>
      </c>
      <c r="D575" s="25">
        <v>3678800</v>
      </c>
      <c r="E575" s="25">
        <v>1967839.86</v>
      </c>
      <c r="F575" s="25">
        <v>1918542.86</v>
      </c>
      <c r="G575" s="25">
        <f t="shared" si="8"/>
        <v>52.151322713928458</v>
      </c>
    </row>
    <row r="576" spans="1:7">
      <c r="A576" s="22" t="s">
        <v>15</v>
      </c>
      <c r="B576" s="16" t="s">
        <v>16</v>
      </c>
      <c r="C576" s="25">
        <v>711600</v>
      </c>
      <c r="D576" s="25">
        <v>377000</v>
      </c>
      <c r="E576" s="25">
        <v>151916</v>
      </c>
      <c r="F576" s="25">
        <v>132419</v>
      </c>
      <c r="G576" s="25">
        <f t="shared" si="8"/>
        <v>35.124403183023873</v>
      </c>
    </row>
    <row r="577" spans="1:7">
      <c r="A577" s="22" t="s">
        <v>19</v>
      </c>
      <c r="B577" s="16" t="s">
        <v>20</v>
      </c>
      <c r="C577" s="25">
        <v>2041000</v>
      </c>
      <c r="D577" s="25">
        <v>1366100</v>
      </c>
      <c r="E577" s="25">
        <v>802562.33</v>
      </c>
      <c r="F577" s="25">
        <v>772762.33</v>
      </c>
      <c r="G577" s="25">
        <f t="shared" si="8"/>
        <v>56.567039748188272</v>
      </c>
    </row>
    <row r="578" spans="1:7">
      <c r="A578" s="22" t="s">
        <v>21</v>
      </c>
      <c r="B578" s="16" t="s">
        <v>22</v>
      </c>
      <c r="C578" s="25">
        <v>129200</v>
      </c>
      <c r="D578" s="25">
        <v>123200</v>
      </c>
      <c r="E578" s="25">
        <v>1580.01</v>
      </c>
      <c r="F578" s="25">
        <v>1580.01</v>
      </c>
      <c r="G578" s="25">
        <f t="shared" si="8"/>
        <v>1.2824756493506495</v>
      </c>
    </row>
    <row r="579" spans="1:7">
      <c r="A579" s="22" t="s">
        <v>167</v>
      </c>
      <c r="B579" s="16" t="s">
        <v>23</v>
      </c>
      <c r="C579" s="25">
        <v>3196000</v>
      </c>
      <c r="D579" s="25">
        <v>1802200</v>
      </c>
      <c r="E579" s="25">
        <v>1001681.52</v>
      </c>
      <c r="F579" s="25">
        <v>1001681.52</v>
      </c>
      <c r="G579" s="25">
        <f t="shared" si="8"/>
        <v>55.581040949950065</v>
      </c>
    </row>
    <row r="580" spans="1:7">
      <c r="A580" s="22" t="s">
        <v>168</v>
      </c>
      <c r="B580" s="16" t="s">
        <v>24</v>
      </c>
      <c r="C580" s="25">
        <v>1029000</v>
      </c>
      <c r="D580" s="25">
        <v>609700</v>
      </c>
      <c r="E580" s="25">
        <v>434697.63999999996</v>
      </c>
      <c r="F580" s="25">
        <v>434697.63999999996</v>
      </c>
      <c r="G580" s="25">
        <f t="shared" si="8"/>
        <v>71.296972281449882</v>
      </c>
    </row>
    <row r="581" spans="1:7">
      <c r="A581" s="22" t="s">
        <v>169</v>
      </c>
      <c r="B581" s="16" t="s">
        <v>25</v>
      </c>
      <c r="C581" s="25">
        <v>67800</v>
      </c>
      <c r="D581" s="25">
        <v>35300</v>
      </c>
      <c r="E581" s="25">
        <v>20099.89</v>
      </c>
      <c r="F581" s="25">
        <v>20099.89</v>
      </c>
      <c r="G581" s="25">
        <f t="shared" si="8"/>
        <v>56.940198300283285</v>
      </c>
    </row>
    <row r="582" spans="1:7">
      <c r="A582" s="22" t="s">
        <v>170</v>
      </c>
      <c r="B582" s="16" t="s">
        <v>26</v>
      </c>
      <c r="C582" s="25">
        <v>1152300</v>
      </c>
      <c r="D582" s="25">
        <v>573600</v>
      </c>
      <c r="E582" s="25">
        <v>267598</v>
      </c>
      <c r="F582" s="25">
        <v>267598</v>
      </c>
      <c r="G582" s="25">
        <f t="shared" si="8"/>
        <v>46.652370990237095</v>
      </c>
    </row>
    <row r="583" spans="1:7">
      <c r="A583" s="22" t="s">
        <v>171</v>
      </c>
      <c r="B583" s="16" t="s">
        <v>27</v>
      </c>
      <c r="C583" s="25">
        <v>761800</v>
      </c>
      <c r="D583" s="25">
        <v>485200</v>
      </c>
      <c r="E583" s="25">
        <v>200109.03</v>
      </c>
      <c r="F583" s="25">
        <v>200109.03</v>
      </c>
      <c r="G583" s="25">
        <f t="shared" ref="G583:G646" si="9">IF(D583=0,0,(F583/D583)*100)</f>
        <v>41.242586562242373</v>
      </c>
    </row>
    <row r="584" spans="1:7" ht="31.5">
      <c r="A584" s="22" t="s">
        <v>172</v>
      </c>
      <c r="B584" s="16" t="s">
        <v>28</v>
      </c>
      <c r="C584" s="25">
        <v>185100</v>
      </c>
      <c r="D584" s="25">
        <v>98400</v>
      </c>
      <c r="E584" s="25">
        <v>79176.959999999992</v>
      </c>
      <c r="F584" s="25">
        <v>79176.959999999992</v>
      </c>
      <c r="G584" s="25">
        <f t="shared" si="9"/>
        <v>80.464390243902429</v>
      </c>
    </row>
    <row r="585" spans="1:7" ht="31.5">
      <c r="A585" s="22" t="s">
        <v>29</v>
      </c>
      <c r="B585" s="16" t="s">
        <v>30</v>
      </c>
      <c r="C585" s="25">
        <v>10300</v>
      </c>
      <c r="D585" s="25">
        <v>10300</v>
      </c>
      <c r="E585" s="25">
        <v>10100</v>
      </c>
      <c r="F585" s="25">
        <v>10100</v>
      </c>
      <c r="G585" s="25">
        <f t="shared" si="9"/>
        <v>98.05825242718447</v>
      </c>
    </row>
    <row r="586" spans="1:7" ht="47.25">
      <c r="A586" s="22" t="s">
        <v>31</v>
      </c>
      <c r="B586" s="16" t="s">
        <v>32</v>
      </c>
      <c r="C586" s="25">
        <v>10300</v>
      </c>
      <c r="D586" s="25">
        <v>10300</v>
      </c>
      <c r="E586" s="25">
        <v>10100</v>
      </c>
      <c r="F586" s="25">
        <v>10100</v>
      </c>
      <c r="G586" s="25">
        <f t="shared" si="9"/>
        <v>98.05825242718447</v>
      </c>
    </row>
    <row r="587" spans="1:7">
      <c r="A587" s="22" t="s">
        <v>37</v>
      </c>
      <c r="B587" s="16" t="s">
        <v>38</v>
      </c>
      <c r="C587" s="25">
        <v>3600</v>
      </c>
      <c r="D587" s="25">
        <v>2200</v>
      </c>
      <c r="E587" s="25">
        <v>1028.67</v>
      </c>
      <c r="F587" s="25">
        <v>796.25</v>
      </c>
      <c r="G587" s="25">
        <f t="shared" si="9"/>
        <v>36.19318181818182</v>
      </c>
    </row>
    <row r="588" spans="1:7" ht="47.25">
      <c r="A588" s="21" t="s">
        <v>59</v>
      </c>
      <c r="B588" s="15" t="s">
        <v>60</v>
      </c>
      <c r="C588" s="24">
        <v>912100</v>
      </c>
      <c r="D588" s="24">
        <v>527200</v>
      </c>
      <c r="E588" s="24">
        <v>519788.23</v>
      </c>
      <c r="F588" s="24">
        <v>519555.81</v>
      </c>
      <c r="G588" s="24">
        <f t="shared" si="9"/>
        <v>98.550039833080433</v>
      </c>
    </row>
    <row r="589" spans="1:7">
      <c r="A589" s="22" t="s">
        <v>3</v>
      </c>
      <c r="B589" s="16" t="s">
        <v>4</v>
      </c>
      <c r="C589" s="25">
        <v>912100</v>
      </c>
      <c r="D589" s="25">
        <v>527200</v>
      </c>
      <c r="E589" s="25">
        <v>519788.23</v>
      </c>
      <c r="F589" s="25">
        <v>519555.81</v>
      </c>
      <c r="G589" s="25">
        <f t="shared" si="9"/>
        <v>98.550039833080433</v>
      </c>
    </row>
    <row r="590" spans="1:7" ht="31.5">
      <c r="A590" s="22" t="s">
        <v>5</v>
      </c>
      <c r="B590" s="16" t="s">
        <v>6</v>
      </c>
      <c r="C590" s="25">
        <v>884400</v>
      </c>
      <c r="D590" s="25">
        <v>511400</v>
      </c>
      <c r="E590" s="25">
        <v>511259.64</v>
      </c>
      <c r="F590" s="25">
        <v>511259.64</v>
      </c>
      <c r="G590" s="25">
        <f t="shared" si="9"/>
        <v>99.972553773953848</v>
      </c>
    </row>
    <row r="591" spans="1:7">
      <c r="A591" s="22" t="s">
        <v>7</v>
      </c>
      <c r="B591" s="16" t="s">
        <v>8</v>
      </c>
      <c r="C591" s="25">
        <v>724900</v>
      </c>
      <c r="D591" s="25">
        <v>419100</v>
      </c>
      <c r="E591" s="25">
        <v>419065.29</v>
      </c>
      <c r="F591" s="25">
        <v>419065.29</v>
      </c>
      <c r="G591" s="25">
        <f t="shared" si="9"/>
        <v>99.99171796707229</v>
      </c>
    </row>
    <row r="592" spans="1:7">
      <c r="A592" s="22" t="s">
        <v>9</v>
      </c>
      <c r="B592" s="16" t="s">
        <v>10</v>
      </c>
      <c r="C592" s="25">
        <v>724900</v>
      </c>
      <c r="D592" s="25">
        <v>419100</v>
      </c>
      <c r="E592" s="25">
        <v>419065.29</v>
      </c>
      <c r="F592" s="25">
        <v>419065.29</v>
      </c>
      <c r="G592" s="25">
        <f t="shared" si="9"/>
        <v>99.99171796707229</v>
      </c>
    </row>
    <row r="593" spans="1:7">
      <c r="A593" s="22" t="s">
        <v>11</v>
      </c>
      <c r="B593" s="16" t="s">
        <v>12</v>
      </c>
      <c r="C593" s="25">
        <v>159500</v>
      </c>
      <c r="D593" s="25">
        <v>92300</v>
      </c>
      <c r="E593" s="25">
        <v>92194.35</v>
      </c>
      <c r="F593" s="25">
        <v>92194.35</v>
      </c>
      <c r="G593" s="25">
        <f t="shared" si="9"/>
        <v>99.885536294691235</v>
      </c>
    </row>
    <row r="594" spans="1:7">
      <c r="A594" s="22" t="s">
        <v>13</v>
      </c>
      <c r="B594" s="16" t="s">
        <v>14</v>
      </c>
      <c r="C594" s="25">
        <v>24100</v>
      </c>
      <c r="D594" s="25">
        <v>13600</v>
      </c>
      <c r="E594" s="25">
        <v>7499.92</v>
      </c>
      <c r="F594" s="25">
        <v>7499.92</v>
      </c>
      <c r="G594" s="25">
        <f t="shared" si="9"/>
        <v>55.146470588235296</v>
      </c>
    </row>
    <row r="595" spans="1:7">
      <c r="A595" s="22" t="s">
        <v>15</v>
      </c>
      <c r="B595" s="16" t="s">
        <v>16</v>
      </c>
      <c r="C595" s="25">
        <v>12000</v>
      </c>
      <c r="D595" s="25">
        <v>7000</v>
      </c>
      <c r="E595" s="25">
        <v>5000</v>
      </c>
      <c r="F595" s="25">
        <v>5000</v>
      </c>
      <c r="G595" s="25">
        <f t="shared" si="9"/>
        <v>71.428571428571431</v>
      </c>
    </row>
    <row r="596" spans="1:7">
      <c r="A596" s="22" t="s">
        <v>19</v>
      </c>
      <c r="B596" s="16" t="s">
        <v>20</v>
      </c>
      <c r="C596" s="25">
        <v>12100</v>
      </c>
      <c r="D596" s="25">
        <v>6600</v>
      </c>
      <c r="E596" s="25">
        <v>2499.92</v>
      </c>
      <c r="F596" s="25">
        <v>2499.92</v>
      </c>
      <c r="G596" s="25">
        <f t="shared" si="9"/>
        <v>37.877575757575762</v>
      </c>
    </row>
    <row r="597" spans="1:7">
      <c r="A597" s="22" t="s">
        <v>37</v>
      </c>
      <c r="B597" s="16" t="s">
        <v>38</v>
      </c>
      <c r="C597" s="25">
        <v>3600</v>
      </c>
      <c r="D597" s="25">
        <v>2200</v>
      </c>
      <c r="E597" s="25">
        <v>1028.67</v>
      </c>
      <c r="F597" s="25">
        <v>796.25</v>
      </c>
      <c r="G597" s="25">
        <f t="shared" si="9"/>
        <v>36.19318181818182</v>
      </c>
    </row>
    <row r="598" spans="1:7">
      <c r="A598" s="21" t="s">
        <v>43</v>
      </c>
      <c r="B598" s="15" t="s">
        <v>44</v>
      </c>
      <c r="C598" s="24">
        <v>99000</v>
      </c>
      <c r="D598" s="24">
        <v>80000</v>
      </c>
      <c r="E598" s="24">
        <v>64870</v>
      </c>
      <c r="F598" s="24">
        <v>64870</v>
      </c>
      <c r="G598" s="24">
        <f t="shared" si="9"/>
        <v>81.087500000000006</v>
      </c>
    </row>
    <row r="599" spans="1:7">
      <c r="A599" s="22" t="s">
        <v>3</v>
      </c>
      <c r="B599" s="16" t="s">
        <v>4</v>
      </c>
      <c r="C599" s="25">
        <v>99000</v>
      </c>
      <c r="D599" s="25">
        <v>80000</v>
      </c>
      <c r="E599" s="25">
        <v>64870</v>
      </c>
      <c r="F599" s="25">
        <v>64870</v>
      </c>
      <c r="G599" s="25">
        <f t="shared" si="9"/>
        <v>81.087500000000006</v>
      </c>
    </row>
    <row r="600" spans="1:7">
      <c r="A600" s="22" t="s">
        <v>13</v>
      </c>
      <c r="B600" s="16" t="s">
        <v>14</v>
      </c>
      <c r="C600" s="25">
        <v>99000</v>
      </c>
      <c r="D600" s="25">
        <v>80000</v>
      </c>
      <c r="E600" s="25">
        <v>64870</v>
      </c>
      <c r="F600" s="25">
        <v>64870</v>
      </c>
      <c r="G600" s="25">
        <f t="shared" si="9"/>
        <v>81.087500000000006</v>
      </c>
    </row>
    <row r="601" spans="1:7">
      <c r="A601" s="22" t="s">
        <v>19</v>
      </c>
      <c r="B601" s="16" t="s">
        <v>20</v>
      </c>
      <c r="C601" s="25">
        <v>99000</v>
      </c>
      <c r="D601" s="25">
        <v>80000</v>
      </c>
      <c r="E601" s="25">
        <v>64870</v>
      </c>
      <c r="F601" s="25">
        <v>64870</v>
      </c>
      <c r="G601" s="25">
        <f t="shared" si="9"/>
        <v>81.087500000000006</v>
      </c>
    </row>
    <row r="602" spans="1:7" ht="31.5">
      <c r="A602" s="21" t="s">
        <v>93</v>
      </c>
      <c r="B602" s="15" t="s">
        <v>94</v>
      </c>
      <c r="C602" s="24">
        <v>25824300</v>
      </c>
      <c r="D602" s="24">
        <v>14336600</v>
      </c>
      <c r="E602" s="24">
        <v>13701458.929999998</v>
      </c>
      <c r="F602" s="24">
        <v>13701458.929999998</v>
      </c>
      <c r="G602" s="24">
        <f t="shared" si="9"/>
        <v>95.569792907662887</v>
      </c>
    </row>
    <row r="603" spans="1:7">
      <c r="A603" s="22" t="s">
        <v>3</v>
      </c>
      <c r="B603" s="16" t="s">
        <v>4</v>
      </c>
      <c r="C603" s="25">
        <v>25824300</v>
      </c>
      <c r="D603" s="25">
        <v>14336600</v>
      </c>
      <c r="E603" s="25">
        <v>13701458.929999998</v>
      </c>
      <c r="F603" s="25">
        <v>13701458.929999998</v>
      </c>
      <c r="G603" s="25">
        <f t="shared" si="9"/>
        <v>95.569792907662887</v>
      </c>
    </row>
    <row r="604" spans="1:7" ht="31.5">
      <c r="A604" s="22" t="s">
        <v>5</v>
      </c>
      <c r="B604" s="16" t="s">
        <v>6</v>
      </c>
      <c r="C604" s="25">
        <v>25065000</v>
      </c>
      <c r="D604" s="25">
        <v>13895600</v>
      </c>
      <c r="E604" s="25">
        <v>13531361.34</v>
      </c>
      <c r="F604" s="25">
        <v>13531361.34</v>
      </c>
      <c r="G604" s="25">
        <f t="shared" si="9"/>
        <v>97.378748236851948</v>
      </c>
    </row>
    <row r="605" spans="1:7">
      <c r="A605" s="22" t="s">
        <v>7</v>
      </c>
      <c r="B605" s="16" t="s">
        <v>8</v>
      </c>
      <c r="C605" s="25">
        <v>20545100</v>
      </c>
      <c r="D605" s="25">
        <v>11373400</v>
      </c>
      <c r="E605" s="25">
        <v>11077534.74</v>
      </c>
      <c r="F605" s="25">
        <v>11077534.74</v>
      </c>
      <c r="G605" s="25">
        <f t="shared" si="9"/>
        <v>97.39862081699404</v>
      </c>
    </row>
    <row r="606" spans="1:7">
      <c r="A606" s="22" t="s">
        <v>9</v>
      </c>
      <c r="B606" s="16" t="s">
        <v>10</v>
      </c>
      <c r="C606" s="25">
        <v>20545100</v>
      </c>
      <c r="D606" s="25">
        <v>11373400</v>
      </c>
      <c r="E606" s="25">
        <v>11077534.74</v>
      </c>
      <c r="F606" s="25">
        <v>11077534.74</v>
      </c>
      <c r="G606" s="25">
        <f t="shared" si="9"/>
        <v>97.39862081699404</v>
      </c>
    </row>
    <row r="607" spans="1:7">
      <c r="A607" s="22" t="s">
        <v>11</v>
      </c>
      <c r="B607" s="16" t="s">
        <v>12</v>
      </c>
      <c r="C607" s="25">
        <v>4519900</v>
      </c>
      <c r="D607" s="25">
        <v>2522200</v>
      </c>
      <c r="E607" s="25">
        <v>2453826.6</v>
      </c>
      <c r="F607" s="25">
        <v>2453826.6</v>
      </c>
      <c r="G607" s="25">
        <f t="shared" si="9"/>
        <v>97.289136468162724</v>
      </c>
    </row>
    <row r="608" spans="1:7">
      <c r="A608" s="22" t="s">
        <v>13</v>
      </c>
      <c r="B608" s="16" t="s">
        <v>14</v>
      </c>
      <c r="C608" s="25">
        <v>759300</v>
      </c>
      <c r="D608" s="25">
        <v>441000</v>
      </c>
      <c r="E608" s="25">
        <v>170097.58999999997</v>
      </c>
      <c r="F608" s="25">
        <v>170097.58999999997</v>
      </c>
      <c r="G608" s="25">
        <f t="shared" si="9"/>
        <v>38.570882086167792</v>
      </c>
    </row>
    <row r="609" spans="1:7">
      <c r="A609" s="22" t="s">
        <v>19</v>
      </c>
      <c r="B609" s="16" t="s">
        <v>20</v>
      </c>
      <c r="C609" s="25">
        <v>62000</v>
      </c>
      <c r="D609" s="25">
        <v>16000</v>
      </c>
      <c r="E609" s="25">
        <v>11360.68</v>
      </c>
      <c r="F609" s="25">
        <v>11360.68</v>
      </c>
      <c r="G609" s="25">
        <f t="shared" si="9"/>
        <v>71.004249999999999</v>
      </c>
    </row>
    <row r="610" spans="1:7">
      <c r="A610" s="22" t="s">
        <v>21</v>
      </c>
      <c r="B610" s="16" t="s">
        <v>22</v>
      </c>
      <c r="C610" s="25">
        <v>59600</v>
      </c>
      <c r="D610" s="25">
        <v>59600</v>
      </c>
      <c r="E610" s="25">
        <v>0</v>
      </c>
      <c r="F610" s="25">
        <v>0</v>
      </c>
      <c r="G610" s="25">
        <f t="shared" si="9"/>
        <v>0</v>
      </c>
    </row>
    <row r="611" spans="1:7">
      <c r="A611" s="22" t="s">
        <v>167</v>
      </c>
      <c r="B611" s="16" t="s">
        <v>23</v>
      </c>
      <c r="C611" s="25">
        <v>636100</v>
      </c>
      <c r="D611" s="25">
        <v>363800</v>
      </c>
      <c r="E611" s="25">
        <v>157171.90999999997</v>
      </c>
      <c r="F611" s="25">
        <v>157171.90999999997</v>
      </c>
      <c r="G611" s="25">
        <f t="shared" si="9"/>
        <v>43.202833974711375</v>
      </c>
    </row>
    <row r="612" spans="1:7">
      <c r="A612" s="22" t="s">
        <v>169</v>
      </c>
      <c r="B612" s="16" t="s">
        <v>25</v>
      </c>
      <c r="C612" s="25">
        <v>16000</v>
      </c>
      <c r="D612" s="25">
        <v>8300</v>
      </c>
      <c r="E612" s="25">
        <v>5214.99</v>
      </c>
      <c r="F612" s="25">
        <v>5214.99</v>
      </c>
      <c r="G612" s="25">
        <f t="shared" si="9"/>
        <v>62.831204819277112</v>
      </c>
    </row>
    <row r="613" spans="1:7">
      <c r="A613" s="22" t="s">
        <v>170</v>
      </c>
      <c r="B613" s="16" t="s">
        <v>26</v>
      </c>
      <c r="C613" s="25">
        <v>302100</v>
      </c>
      <c r="D613" s="25">
        <v>151000</v>
      </c>
      <c r="E613" s="25">
        <v>66401.279999999999</v>
      </c>
      <c r="F613" s="25">
        <v>66401.279999999999</v>
      </c>
      <c r="G613" s="25">
        <f t="shared" si="9"/>
        <v>43.974357615894036</v>
      </c>
    </row>
    <row r="614" spans="1:7">
      <c r="A614" s="22" t="s">
        <v>171</v>
      </c>
      <c r="B614" s="16" t="s">
        <v>27</v>
      </c>
      <c r="C614" s="25">
        <v>314500</v>
      </c>
      <c r="D614" s="25">
        <v>202500</v>
      </c>
      <c r="E614" s="25">
        <v>83955.28</v>
      </c>
      <c r="F614" s="25">
        <v>83955.28</v>
      </c>
      <c r="G614" s="25">
        <f t="shared" si="9"/>
        <v>41.459397530864194</v>
      </c>
    </row>
    <row r="615" spans="1:7" ht="31.5">
      <c r="A615" s="22" t="s">
        <v>172</v>
      </c>
      <c r="B615" s="16" t="s">
        <v>28</v>
      </c>
      <c r="C615" s="25">
        <v>3500</v>
      </c>
      <c r="D615" s="25">
        <v>2000</v>
      </c>
      <c r="E615" s="25">
        <v>1600.36</v>
      </c>
      <c r="F615" s="25">
        <v>1600.36</v>
      </c>
      <c r="G615" s="25">
        <f t="shared" si="9"/>
        <v>80.018000000000001</v>
      </c>
    </row>
    <row r="616" spans="1:7" ht="31.5">
      <c r="A616" s="22" t="s">
        <v>29</v>
      </c>
      <c r="B616" s="16" t="s">
        <v>30</v>
      </c>
      <c r="C616" s="25">
        <v>1600</v>
      </c>
      <c r="D616" s="25">
        <v>1600</v>
      </c>
      <c r="E616" s="25">
        <v>1565</v>
      </c>
      <c r="F616" s="25">
        <v>1565</v>
      </c>
      <c r="G616" s="25">
        <f t="shared" si="9"/>
        <v>97.8125</v>
      </c>
    </row>
    <row r="617" spans="1:7" ht="47.25">
      <c r="A617" s="22" t="s">
        <v>31</v>
      </c>
      <c r="B617" s="16" t="s">
        <v>32</v>
      </c>
      <c r="C617" s="25">
        <v>1600</v>
      </c>
      <c r="D617" s="25">
        <v>1600</v>
      </c>
      <c r="E617" s="25">
        <v>1565</v>
      </c>
      <c r="F617" s="25">
        <v>1565</v>
      </c>
      <c r="G617" s="25">
        <f t="shared" si="9"/>
        <v>97.8125</v>
      </c>
    </row>
    <row r="618" spans="1:7" ht="78.75">
      <c r="A618" s="21" t="s">
        <v>195</v>
      </c>
      <c r="B618" s="15" t="s">
        <v>76</v>
      </c>
      <c r="C618" s="24">
        <v>150000</v>
      </c>
      <c r="D618" s="24">
        <v>150000</v>
      </c>
      <c r="E618" s="24">
        <v>84660</v>
      </c>
      <c r="F618" s="24">
        <v>84660</v>
      </c>
      <c r="G618" s="24">
        <f t="shared" si="9"/>
        <v>56.44</v>
      </c>
    </row>
    <row r="619" spans="1:7">
      <c r="A619" s="22" t="s">
        <v>3</v>
      </c>
      <c r="B619" s="16" t="s">
        <v>4</v>
      </c>
      <c r="C619" s="25">
        <v>150000</v>
      </c>
      <c r="D619" s="25">
        <v>150000</v>
      </c>
      <c r="E619" s="25">
        <v>84660</v>
      </c>
      <c r="F619" s="25">
        <v>84660</v>
      </c>
      <c r="G619" s="25">
        <f t="shared" si="9"/>
        <v>56.44</v>
      </c>
    </row>
    <row r="620" spans="1:7" ht="31.5">
      <c r="A620" s="22" t="s">
        <v>5</v>
      </c>
      <c r="B620" s="16" t="s">
        <v>6</v>
      </c>
      <c r="C620" s="25">
        <v>130000</v>
      </c>
      <c r="D620" s="25">
        <v>130000</v>
      </c>
      <c r="E620" s="25">
        <v>64660</v>
      </c>
      <c r="F620" s="25">
        <v>64660</v>
      </c>
      <c r="G620" s="25">
        <f t="shared" si="9"/>
        <v>49.738461538461536</v>
      </c>
    </row>
    <row r="621" spans="1:7">
      <c r="A621" s="22" t="s">
        <v>7</v>
      </c>
      <c r="B621" s="16" t="s">
        <v>8</v>
      </c>
      <c r="C621" s="25">
        <v>106000</v>
      </c>
      <c r="D621" s="25">
        <v>106000</v>
      </c>
      <c r="E621" s="25">
        <v>53000</v>
      </c>
      <c r="F621" s="25">
        <v>53000</v>
      </c>
      <c r="G621" s="25">
        <f t="shared" si="9"/>
        <v>50</v>
      </c>
    </row>
    <row r="622" spans="1:7">
      <c r="A622" s="22" t="s">
        <v>9</v>
      </c>
      <c r="B622" s="16" t="s">
        <v>10</v>
      </c>
      <c r="C622" s="25">
        <v>106000</v>
      </c>
      <c r="D622" s="25">
        <v>106000</v>
      </c>
      <c r="E622" s="25">
        <v>53000</v>
      </c>
      <c r="F622" s="25">
        <v>53000</v>
      </c>
      <c r="G622" s="25">
        <f t="shared" si="9"/>
        <v>50</v>
      </c>
    </row>
    <row r="623" spans="1:7">
      <c r="A623" s="22" t="s">
        <v>11</v>
      </c>
      <c r="B623" s="16" t="s">
        <v>12</v>
      </c>
      <c r="C623" s="25">
        <v>24000</v>
      </c>
      <c r="D623" s="25">
        <v>24000</v>
      </c>
      <c r="E623" s="25">
        <v>11660</v>
      </c>
      <c r="F623" s="25">
        <v>11660</v>
      </c>
      <c r="G623" s="25">
        <f t="shared" si="9"/>
        <v>48.583333333333336</v>
      </c>
    </row>
    <row r="624" spans="1:7">
      <c r="A624" s="22" t="s">
        <v>13</v>
      </c>
      <c r="B624" s="16" t="s">
        <v>14</v>
      </c>
      <c r="C624" s="25">
        <v>20000</v>
      </c>
      <c r="D624" s="25">
        <v>20000</v>
      </c>
      <c r="E624" s="25">
        <v>20000</v>
      </c>
      <c r="F624" s="25">
        <v>20000</v>
      </c>
      <c r="G624" s="25">
        <f t="shared" si="9"/>
        <v>100</v>
      </c>
    </row>
    <row r="625" spans="1:7">
      <c r="A625" s="22" t="s">
        <v>15</v>
      </c>
      <c r="B625" s="16" t="s">
        <v>16</v>
      </c>
      <c r="C625" s="25">
        <v>20000</v>
      </c>
      <c r="D625" s="25">
        <v>20000</v>
      </c>
      <c r="E625" s="25">
        <v>20000</v>
      </c>
      <c r="F625" s="25">
        <v>20000</v>
      </c>
      <c r="G625" s="25">
        <f t="shared" si="9"/>
        <v>100</v>
      </c>
    </row>
    <row r="626" spans="1:7">
      <c r="A626" s="21" t="s">
        <v>95</v>
      </c>
      <c r="B626" s="15" t="s">
        <v>96</v>
      </c>
      <c r="C626" s="24">
        <v>9580300</v>
      </c>
      <c r="D626" s="24">
        <v>4985900</v>
      </c>
      <c r="E626" s="24">
        <v>4199900.78</v>
      </c>
      <c r="F626" s="24">
        <v>4176700.7800000003</v>
      </c>
      <c r="G626" s="24">
        <f t="shared" si="9"/>
        <v>83.770247698509806</v>
      </c>
    </row>
    <row r="627" spans="1:7">
      <c r="A627" s="22" t="s">
        <v>3</v>
      </c>
      <c r="B627" s="16" t="s">
        <v>4</v>
      </c>
      <c r="C627" s="25">
        <v>9580300</v>
      </c>
      <c r="D627" s="25">
        <v>4985900</v>
      </c>
      <c r="E627" s="25">
        <v>4199900.78</v>
      </c>
      <c r="F627" s="25">
        <v>4176700.7800000003</v>
      </c>
      <c r="G627" s="25">
        <f t="shared" si="9"/>
        <v>83.770247698509806</v>
      </c>
    </row>
    <row r="628" spans="1:7" ht="31.5">
      <c r="A628" s="22" t="s">
        <v>5</v>
      </c>
      <c r="B628" s="16" t="s">
        <v>6</v>
      </c>
      <c r="C628" s="25">
        <v>7969400</v>
      </c>
      <c r="D628" s="25">
        <v>3993200</v>
      </c>
      <c r="E628" s="25">
        <v>3672552.66</v>
      </c>
      <c r="F628" s="25">
        <v>3672552.66</v>
      </c>
      <c r="G628" s="25">
        <f t="shared" si="9"/>
        <v>91.97016578182911</v>
      </c>
    </row>
    <row r="629" spans="1:7">
      <c r="A629" s="22" t="s">
        <v>7</v>
      </c>
      <c r="B629" s="16" t="s">
        <v>8</v>
      </c>
      <c r="C629" s="25">
        <v>6535300</v>
      </c>
      <c r="D629" s="25">
        <v>3276000</v>
      </c>
      <c r="E629" s="25">
        <v>3017906.65</v>
      </c>
      <c r="F629" s="25">
        <v>3017906.65</v>
      </c>
      <c r="G629" s="25">
        <f t="shared" si="9"/>
        <v>92.12169261294261</v>
      </c>
    </row>
    <row r="630" spans="1:7">
      <c r="A630" s="22" t="s">
        <v>9</v>
      </c>
      <c r="B630" s="16" t="s">
        <v>10</v>
      </c>
      <c r="C630" s="25">
        <v>6535300</v>
      </c>
      <c r="D630" s="25">
        <v>3276000</v>
      </c>
      <c r="E630" s="25">
        <v>3017906.65</v>
      </c>
      <c r="F630" s="25">
        <v>3017906.65</v>
      </c>
      <c r="G630" s="25">
        <f t="shared" si="9"/>
        <v>92.12169261294261</v>
      </c>
    </row>
    <row r="631" spans="1:7">
      <c r="A631" s="22" t="s">
        <v>11</v>
      </c>
      <c r="B631" s="16" t="s">
        <v>12</v>
      </c>
      <c r="C631" s="25">
        <v>1434100</v>
      </c>
      <c r="D631" s="25">
        <v>717200</v>
      </c>
      <c r="E631" s="25">
        <v>654646.01</v>
      </c>
      <c r="F631" s="25">
        <v>654646.01</v>
      </c>
      <c r="G631" s="25">
        <f t="shared" si="9"/>
        <v>91.278027049637473</v>
      </c>
    </row>
    <row r="632" spans="1:7">
      <c r="A632" s="22" t="s">
        <v>13</v>
      </c>
      <c r="B632" s="16" t="s">
        <v>14</v>
      </c>
      <c r="C632" s="25">
        <v>1610900</v>
      </c>
      <c r="D632" s="25">
        <v>992700</v>
      </c>
      <c r="E632" s="25">
        <v>527348.12</v>
      </c>
      <c r="F632" s="25">
        <v>504148.12000000005</v>
      </c>
      <c r="G632" s="25">
        <f t="shared" si="9"/>
        <v>50.785546489372422</v>
      </c>
    </row>
    <row r="633" spans="1:7">
      <c r="A633" s="22" t="s">
        <v>15</v>
      </c>
      <c r="B633" s="16" t="s">
        <v>16</v>
      </c>
      <c r="C633" s="25">
        <v>60000</v>
      </c>
      <c r="D633" s="25">
        <v>12000</v>
      </c>
      <c r="E633" s="25">
        <v>12000</v>
      </c>
      <c r="F633" s="25">
        <v>0</v>
      </c>
      <c r="G633" s="25">
        <f t="shared" si="9"/>
        <v>0</v>
      </c>
    </row>
    <row r="634" spans="1:7">
      <c r="A634" s="22" t="s">
        <v>19</v>
      </c>
      <c r="B634" s="16" t="s">
        <v>20</v>
      </c>
      <c r="C634" s="25">
        <v>510000</v>
      </c>
      <c r="D634" s="25">
        <v>381000</v>
      </c>
      <c r="E634" s="25">
        <v>114134.6</v>
      </c>
      <c r="F634" s="25">
        <v>102934.6</v>
      </c>
      <c r="G634" s="25">
        <f t="shared" si="9"/>
        <v>27.016955380577429</v>
      </c>
    </row>
    <row r="635" spans="1:7">
      <c r="A635" s="22" t="s">
        <v>21</v>
      </c>
      <c r="B635" s="16" t="s">
        <v>22</v>
      </c>
      <c r="C635" s="25">
        <v>9600</v>
      </c>
      <c r="D635" s="25">
        <v>5600</v>
      </c>
      <c r="E635" s="25">
        <v>0</v>
      </c>
      <c r="F635" s="25">
        <v>0</v>
      </c>
      <c r="G635" s="25">
        <f t="shared" si="9"/>
        <v>0</v>
      </c>
    </row>
    <row r="636" spans="1:7">
      <c r="A636" s="22" t="s">
        <v>167</v>
      </c>
      <c r="B636" s="16" t="s">
        <v>23</v>
      </c>
      <c r="C636" s="25">
        <v>1029700</v>
      </c>
      <c r="D636" s="25">
        <v>592500</v>
      </c>
      <c r="E636" s="25">
        <v>399648.52</v>
      </c>
      <c r="F636" s="25">
        <v>399648.52</v>
      </c>
      <c r="G636" s="25">
        <f t="shared" si="9"/>
        <v>67.451227004219419</v>
      </c>
    </row>
    <row r="637" spans="1:7">
      <c r="A637" s="22" t="s">
        <v>168</v>
      </c>
      <c r="B637" s="16" t="s">
        <v>24</v>
      </c>
      <c r="C637" s="25">
        <v>667600</v>
      </c>
      <c r="D637" s="25">
        <v>410000</v>
      </c>
      <c r="E637" s="25">
        <v>300727.55</v>
      </c>
      <c r="F637" s="25">
        <v>300727.55</v>
      </c>
      <c r="G637" s="25">
        <f t="shared" si="9"/>
        <v>73.348182926829267</v>
      </c>
    </row>
    <row r="638" spans="1:7">
      <c r="A638" s="22" t="s">
        <v>169</v>
      </c>
      <c r="B638" s="16" t="s">
        <v>25</v>
      </c>
      <c r="C638" s="25">
        <v>13200</v>
      </c>
      <c r="D638" s="25">
        <v>7600</v>
      </c>
      <c r="E638" s="25">
        <v>6056.7</v>
      </c>
      <c r="F638" s="25">
        <v>6056.7</v>
      </c>
      <c r="G638" s="25">
        <f t="shared" si="9"/>
        <v>79.693421052631578</v>
      </c>
    </row>
    <row r="639" spans="1:7">
      <c r="A639" s="22" t="s">
        <v>170</v>
      </c>
      <c r="B639" s="16" t="s">
        <v>26</v>
      </c>
      <c r="C639" s="25">
        <v>308000</v>
      </c>
      <c r="D639" s="25">
        <v>153000</v>
      </c>
      <c r="E639" s="25">
        <v>91343.63</v>
      </c>
      <c r="F639" s="25">
        <v>91343.63</v>
      </c>
      <c r="G639" s="25">
        <f t="shared" si="9"/>
        <v>59.701718954248371</v>
      </c>
    </row>
    <row r="640" spans="1:7">
      <c r="A640" s="22" t="s">
        <v>171</v>
      </c>
      <c r="B640" s="16" t="s">
        <v>27</v>
      </c>
      <c r="C640" s="25">
        <v>37200</v>
      </c>
      <c r="D640" s="25">
        <v>18600</v>
      </c>
      <c r="E640" s="25">
        <v>0</v>
      </c>
      <c r="F640" s="25">
        <v>0</v>
      </c>
      <c r="G640" s="25">
        <f t="shared" si="9"/>
        <v>0</v>
      </c>
    </row>
    <row r="641" spans="1:7" ht="31.5">
      <c r="A641" s="22" t="s">
        <v>172</v>
      </c>
      <c r="B641" s="16" t="s">
        <v>28</v>
      </c>
      <c r="C641" s="25">
        <v>3700</v>
      </c>
      <c r="D641" s="25">
        <v>3300</v>
      </c>
      <c r="E641" s="25">
        <v>1520.64</v>
      </c>
      <c r="F641" s="25">
        <v>1520.64</v>
      </c>
      <c r="G641" s="25">
        <f t="shared" si="9"/>
        <v>46.080000000000005</v>
      </c>
    </row>
    <row r="642" spans="1:7" ht="31.5">
      <c r="A642" s="22" t="s">
        <v>29</v>
      </c>
      <c r="B642" s="16" t="s">
        <v>30</v>
      </c>
      <c r="C642" s="25">
        <v>1600</v>
      </c>
      <c r="D642" s="25">
        <v>1600</v>
      </c>
      <c r="E642" s="25">
        <v>1565</v>
      </c>
      <c r="F642" s="25">
        <v>1565</v>
      </c>
      <c r="G642" s="25">
        <f t="shared" si="9"/>
        <v>97.8125</v>
      </c>
    </row>
    <row r="643" spans="1:7" ht="47.25">
      <c r="A643" s="22" t="s">
        <v>31</v>
      </c>
      <c r="B643" s="16" t="s">
        <v>32</v>
      </c>
      <c r="C643" s="25">
        <v>1600</v>
      </c>
      <c r="D643" s="25">
        <v>1600</v>
      </c>
      <c r="E643" s="25">
        <v>1565</v>
      </c>
      <c r="F643" s="25">
        <v>1565</v>
      </c>
      <c r="G643" s="25">
        <f t="shared" si="9"/>
        <v>97.8125</v>
      </c>
    </row>
    <row r="644" spans="1:7">
      <c r="A644" s="21" t="s">
        <v>97</v>
      </c>
      <c r="B644" s="15" t="s">
        <v>98</v>
      </c>
      <c r="C644" s="24">
        <v>3962600</v>
      </c>
      <c r="D644" s="24">
        <v>2106500</v>
      </c>
      <c r="E644" s="24">
        <v>1862327.4000000001</v>
      </c>
      <c r="F644" s="24">
        <v>1856727.4000000001</v>
      </c>
      <c r="G644" s="24">
        <f t="shared" si="9"/>
        <v>88.142767624020891</v>
      </c>
    </row>
    <row r="645" spans="1:7">
      <c r="A645" s="22" t="s">
        <v>3</v>
      </c>
      <c r="B645" s="16" t="s">
        <v>4</v>
      </c>
      <c r="C645" s="25">
        <v>3962600</v>
      </c>
      <c r="D645" s="25">
        <v>2106500</v>
      </c>
      <c r="E645" s="25">
        <v>1862327.4000000001</v>
      </c>
      <c r="F645" s="25">
        <v>1856727.4000000001</v>
      </c>
      <c r="G645" s="25">
        <f t="shared" si="9"/>
        <v>88.142767624020891</v>
      </c>
    </row>
    <row r="646" spans="1:7" ht="31.5">
      <c r="A646" s="22" t="s">
        <v>5</v>
      </c>
      <c r="B646" s="16" t="s">
        <v>6</v>
      </c>
      <c r="C646" s="25">
        <v>2704000</v>
      </c>
      <c r="D646" s="25">
        <v>1286000</v>
      </c>
      <c r="E646" s="25">
        <v>1243800.1199999999</v>
      </c>
      <c r="F646" s="25">
        <v>1243800.1199999999</v>
      </c>
      <c r="G646" s="25">
        <f t="shared" si="9"/>
        <v>96.718516329704499</v>
      </c>
    </row>
    <row r="647" spans="1:7">
      <c r="A647" s="22" t="s">
        <v>7</v>
      </c>
      <c r="B647" s="16" t="s">
        <v>8</v>
      </c>
      <c r="C647" s="25">
        <v>2217400</v>
      </c>
      <c r="D647" s="25">
        <v>1055100</v>
      </c>
      <c r="E647" s="25">
        <v>1023071.47</v>
      </c>
      <c r="F647" s="25">
        <v>1023071.47</v>
      </c>
      <c r="G647" s="25">
        <f t="shared" ref="G647:G710" si="10">IF(D647=0,0,(F647/D647)*100)</f>
        <v>96.964408112975079</v>
      </c>
    </row>
    <row r="648" spans="1:7">
      <c r="A648" s="22" t="s">
        <v>9</v>
      </c>
      <c r="B648" s="16" t="s">
        <v>10</v>
      </c>
      <c r="C648" s="25">
        <v>2217400</v>
      </c>
      <c r="D648" s="25">
        <v>1055100</v>
      </c>
      <c r="E648" s="25">
        <v>1023071.47</v>
      </c>
      <c r="F648" s="25">
        <v>1023071.47</v>
      </c>
      <c r="G648" s="25">
        <f t="shared" si="10"/>
        <v>96.964408112975079</v>
      </c>
    </row>
    <row r="649" spans="1:7">
      <c r="A649" s="22" t="s">
        <v>11</v>
      </c>
      <c r="B649" s="16" t="s">
        <v>12</v>
      </c>
      <c r="C649" s="25">
        <v>486600</v>
      </c>
      <c r="D649" s="25">
        <v>230900</v>
      </c>
      <c r="E649" s="25">
        <v>220728.65</v>
      </c>
      <c r="F649" s="25">
        <v>220728.65</v>
      </c>
      <c r="G649" s="25">
        <f t="shared" si="10"/>
        <v>95.594911216977039</v>
      </c>
    </row>
    <row r="650" spans="1:7">
      <c r="A650" s="22" t="s">
        <v>13</v>
      </c>
      <c r="B650" s="16" t="s">
        <v>14</v>
      </c>
      <c r="C650" s="25">
        <v>1258600</v>
      </c>
      <c r="D650" s="25">
        <v>820500</v>
      </c>
      <c r="E650" s="25">
        <v>618527.28</v>
      </c>
      <c r="F650" s="25">
        <v>612927.28</v>
      </c>
      <c r="G650" s="25">
        <f t="shared" si="10"/>
        <v>74.701679463741627</v>
      </c>
    </row>
    <row r="651" spans="1:7">
      <c r="A651" s="22" t="s">
        <v>15</v>
      </c>
      <c r="B651" s="16" t="s">
        <v>16</v>
      </c>
      <c r="C651" s="25">
        <v>24000</v>
      </c>
      <c r="D651" s="25">
        <v>5000</v>
      </c>
      <c r="E651" s="25">
        <v>0</v>
      </c>
      <c r="F651" s="25">
        <v>0</v>
      </c>
      <c r="G651" s="25">
        <f t="shared" si="10"/>
        <v>0</v>
      </c>
    </row>
    <row r="652" spans="1:7">
      <c r="A652" s="22" t="s">
        <v>19</v>
      </c>
      <c r="B652" s="16" t="s">
        <v>20</v>
      </c>
      <c r="C652" s="25">
        <v>788000</v>
      </c>
      <c r="D652" s="25">
        <v>571500</v>
      </c>
      <c r="E652" s="25">
        <v>460150.48</v>
      </c>
      <c r="F652" s="25">
        <v>454550.48</v>
      </c>
      <c r="G652" s="25">
        <f t="shared" si="10"/>
        <v>79.536391951006124</v>
      </c>
    </row>
    <row r="653" spans="1:7">
      <c r="A653" s="22" t="s">
        <v>21</v>
      </c>
      <c r="B653" s="16" t="s">
        <v>22</v>
      </c>
      <c r="C653" s="25">
        <v>9000</v>
      </c>
      <c r="D653" s="25">
        <v>7000</v>
      </c>
      <c r="E653" s="25">
        <v>1580.01</v>
      </c>
      <c r="F653" s="25">
        <v>1580.01</v>
      </c>
      <c r="G653" s="25">
        <f t="shared" si="10"/>
        <v>22.571571428571431</v>
      </c>
    </row>
    <row r="654" spans="1:7">
      <c r="A654" s="22" t="s">
        <v>167</v>
      </c>
      <c r="B654" s="16" t="s">
        <v>23</v>
      </c>
      <c r="C654" s="25">
        <v>436000</v>
      </c>
      <c r="D654" s="25">
        <v>235400</v>
      </c>
      <c r="E654" s="25">
        <v>155231.79</v>
      </c>
      <c r="F654" s="25">
        <v>155231.79</v>
      </c>
      <c r="G654" s="25">
        <f t="shared" si="10"/>
        <v>65.943836023789288</v>
      </c>
    </row>
    <row r="655" spans="1:7">
      <c r="A655" s="22" t="s">
        <v>168</v>
      </c>
      <c r="B655" s="16" t="s">
        <v>24</v>
      </c>
      <c r="C655" s="25">
        <v>333600</v>
      </c>
      <c r="D655" s="25">
        <v>183600</v>
      </c>
      <c r="E655" s="25">
        <v>125397.55</v>
      </c>
      <c r="F655" s="25">
        <v>125397.55</v>
      </c>
      <c r="G655" s="25">
        <f t="shared" si="10"/>
        <v>68.299319172113286</v>
      </c>
    </row>
    <row r="656" spans="1:7">
      <c r="A656" s="22" t="s">
        <v>169</v>
      </c>
      <c r="B656" s="16" t="s">
        <v>25</v>
      </c>
      <c r="C656" s="25">
        <v>6600</v>
      </c>
      <c r="D656" s="25">
        <v>3400</v>
      </c>
      <c r="E656" s="25">
        <v>2967.09</v>
      </c>
      <c r="F656" s="25">
        <v>2967.09</v>
      </c>
      <c r="G656" s="25">
        <f t="shared" si="10"/>
        <v>87.267352941176483</v>
      </c>
    </row>
    <row r="657" spans="1:7">
      <c r="A657" s="22" t="s">
        <v>170</v>
      </c>
      <c r="B657" s="16" t="s">
        <v>26</v>
      </c>
      <c r="C657" s="25">
        <v>93400</v>
      </c>
      <c r="D657" s="25">
        <v>46300</v>
      </c>
      <c r="E657" s="25">
        <v>25905.31</v>
      </c>
      <c r="F657" s="25">
        <v>25905.31</v>
      </c>
      <c r="G657" s="25">
        <f t="shared" si="10"/>
        <v>55.950993520518367</v>
      </c>
    </row>
    <row r="658" spans="1:7" ht="31.5">
      <c r="A658" s="22" t="s">
        <v>172</v>
      </c>
      <c r="B658" s="16" t="s">
        <v>28</v>
      </c>
      <c r="C658" s="25">
        <v>2400</v>
      </c>
      <c r="D658" s="25">
        <v>2100</v>
      </c>
      <c r="E658" s="25">
        <v>961.84</v>
      </c>
      <c r="F658" s="25">
        <v>961.84</v>
      </c>
      <c r="G658" s="25">
        <f t="shared" si="10"/>
        <v>45.801904761904765</v>
      </c>
    </row>
    <row r="659" spans="1:7" ht="31.5">
      <c r="A659" s="22" t="s">
        <v>29</v>
      </c>
      <c r="B659" s="16" t="s">
        <v>30</v>
      </c>
      <c r="C659" s="25">
        <v>1600</v>
      </c>
      <c r="D659" s="25">
        <v>1600</v>
      </c>
      <c r="E659" s="25">
        <v>1565</v>
      </c>
      <c r="F659" s="25">
        <v>1565</v>
      </c>
      <c r="G659" s="25">
        <f t="shared" si="10"/>
        <v>97.8125</v>
      </c>
    </row>
    <row r="660" spans="1:7" ht="47.25">
      <c r="A660" s="22" t="s">
        <v>31</v>
      </c>
      <c r="B660" s="16" t="s">
        <v>32</v>
      </c>
      <c r="C660" s="25">
        <v>1600</v>
      </c>
      <c r="D660" s="25">
        <v>1600</v>
      </c>
      <c r="E660" s="25">
        <v>1565</v>
      </c>
      <c r="F660" s="25">
        <v>1565</v>
      </c>
      <c r="G660" s="25">
        <f t="shared" si="10"/>
        <v>97.8125</v>
      </c>
    </row>
    <row r="661" spans="1:7" ht="47.25">
      <c r="A661" s="21" t="s">
        <v>99</v>
      </c>
      <c r="B661" s="15" t="s">
        <v>100</v>
      </c>
      <c r="C661" s="24">
        <v>12911200</v>
      </c>
      <c r="D661" s="24">
        <v>6558000</v>
      </c>
      <c r="E661" s="24">
        <v>5483478.5300000003</v>
      </c>
      <c r="F661" s="24">
        <v>5462981.5300000003</v>
      </c>
      <c r="G661" s="24">
        <f t="shared" si="10"/>
        <v>83.302554589813965</v>
      </c>
    </row>
    <row r="662" spans="1:7">
      <c r="A662" s="22" t="s">
        <v>3</v>
      </c>
      <c r="B662" s="16" t="s">
        <v>4</v>
      </c>
      <c r="C662" s="25">
        <v>12911200</v>
      </c>
      <c r="D662" s="25">
        <v>6558000</v>
      </c>
      <c r="E662" s="25">
        <v>5483478.5300000003</v>
      </c>
      <c r="F662" s="25">
        <v>5462981.5300000003</v>
      </c>
      <c r="G662" s="25">
        <f t="shared" si="10"/>
        <v>83.302554589813965</v>
      </c>
    </row>
    <row r="663" spans="1:7" ht="31.5">
      <c r="A663" s="22" t="s">
        <v>5</v>
      </c>
      <c r="B663" s="16" t="s">
        <v>6</v>
      </c>
      <c r="C663" s="25">
        <v>11348400</v>
      </c>
      <c r="D663" s="25">
        <v>5642300</v>
      </c>
      <c r="E663" s="25">
        <v>5055360.92</v>
      </c>
      <c r="F663" s="25">
        <v>5055360.92</v>
      </c>
      <c r="G663" s="25">
        <f t="shared" si="10"/>
        <v>89.597520869149108</v>
      </c>
    </row>
    <row r="664" spans="1:7">
      <c r="A664" s="22" t="s">
        <v>7</v>
      </c>
      <c r="B664" s="16" t="s">
        <v>8</v>
      </c>
      <c r="C664" s="25">
        <v>9302000</v>
      </c>
      <c r="D664" s="25">
        <v>4624700</v>
      </c>
      <c r="E664" s="25">
        <v>4144347.38</v>
      </c>
      <c r="F664" s="25">
        <v>4144347.38</v>
      </c>
      <c r="G664" s="25">
        <f t="shared" si="10"/>
        <v>89.613323675049202</v>
      </c>
    </row>
    <row r="665" spans="1:7">
      <c r="A665" s="22" t="s">
        <v>9</v>
      </c>
      <c r="B665" s="16" t="s">
        <v>10</v>
      </c>
      <c r="C665" s="25">
        <v>9302000</v>
      </c>
      <c r="D665" s="25">
        <v>4624700</v>
      </c>
      <c r="E665" s="25">
        <v>4144347.38</v>
      </c>
      <c r="F665" s="25">
        <v>4144347.38</v>
      </c>
      <c r="G665" s="25">
        <f t="shared" si="10"/>
        <v>89.613323675049202</v>
      </c>
    </row>
    <row r="666" spans="1:7">
      <c r="A666" s="22" t="s">
        <v>11</v>
      </c>
      <c r="B666" s="16" t="s">
        <v>12</v>
      </c>
      <c r="C666" s="25">
        <v>2046400</v>
      </c>
      <c r="D666" s="25">
        <v>1017600</v>
      </c>
      <c r="E666" s="25">
        <v>911013.54</v>
      </c>
      <c r="F666" s="25">
        <v>911013.54</v>
      </c>
      <c r="G666" s="25">
        <f t="shared" si="10"/>
        <v>89.525701650943404</v>
      </c>
    </row>
    <row r="667" spans="1:7">
      <c r="A667" s="22" t="s">
        <v>13</v>
      </c>
      <c r="B667" s="16" t="s">
        <v>14</v>
      </c>
      <c r="C667" s="25">
        <v>1562800</v>
      </c>
      <c r="D667" s="25">
        <v>915700</v>
      </c>
      <c r="E667" s="25">
        <v>428117.61</v>
      </c>
      <c r="F667" s="25">
        <v>407620.61</v>
      </c>
      <c r="G667" s="25">
        <f t="shared" si="10"/>
        <v>44.514645626296826</v>
      </c>
    </row>
    <row r="668" spans="1:7">
      <c r="A668" s="22" t="s">
        <v>15</v>
      </c>
      <c r="B668" s="16" t="s">
        <v>16</v>
      </c>
      <c r="C668" s="25">
        <v>168600</v>
      </c>
      <c r="D668" s="25">
        <v>105000</v>
      </c>
      <c r="E668" s="25">
        <v>26497</v>
      </c>
      <c r="F668" s="25">
        <v>19000</v>
      </c>
      <c r="G668" s="25">
        <f t="shared" si="10"/>
        <v>18.095238095238095</v>
      </c>
    </row>
    <row r="669" spans="1:7">
      <c r="A669" s="22" t="s">
        <v>19</v>
      </c>
      <c r="B669" s="16" t="s">
        <v>20</v>
      </c>
      <c r="C669" s="25">
        <v>306800</v>
      </c>
      <c r="D669" s="25">
        <v>177900</v>
      </c>
      <c r="E669" s="25">
        <v>122393.37</v>
      </c>
      <c r="F669" s="25">
        <v>109393.37</v>
      </c>
      <c r="G669" s="25">
        <f t="shared" si="10"/>
        <v>61.491495222034857</v>
      </c>
    </row>
    <row r="670" spans="1:7">
      <c r="A670" s="22" t="s">
        <v>21</v>
      </c>
      <c r="B670" s="16" t="s">
        <v>22</v>
      </c>
      <c r="C670" s="25">
        <v>51000</v>
      </c>
      <c r="D670" s="25">
        <v>51000</v>
      </c>
      <c r="E670" s="25">
        <v>0</v>
      </c>
      <c r="F670" s="25">
        <v>0</v>
      </c>
      <c r="G670" s="25">
        <f t="shared" si="10"/>
        <v>0</v>
      </c>
    </row>
    <row r="671" spans="1:7">
      <c r="A671" s="22" t="s">
        <v>167</v>
      </c>
      <c r="B671" s="16" t="s">
        <v>23</v>
      </c>
      <c r="C671" s="25">
        <v>1030900</v>
      </c>
      <c r="D671" s="25">
        <v>576300</v>
      </c>
      <c r="E671" s="25">
        <v>273822.24</v>
      </c>
      <c r="F671" s="25">
        <v>273822.24</v>
      </c>
      <c r="G671" s="25">
        <f t="shared" si="10"/>
        <v>47.513836543466944</v>
      </c>
    </row>
    <row r="672" spans="1:7">
      <c r="A672" s="22" t="s">
        <v>169</v>
      </c>
      <c r="B672" s="16" t="s">
        <v>25</v>
      </c>
      <c r="C672" s="25">
        <v>31000</v>
      </c>
      <c r="D672" s="25">
        <v>15400</v>
      </c>
      <c r="E672" s="25">
        <v>5653.12</v>
      </c>
      <c r="F672" s="25">
        <v>5653.12</v>
      </c>
      <c r="G672" s="25">
        <f t="shared" si="10"/>
        <v>36.708571428571432</v>
      </c>
    </row>
    <row r="673" spans="1:7">
      <c r="A673" s="22" t="s">
        <v>170</v>
      </c>
      <c r="B673" s="16" t="s">
        <v>26</v>
      </c>
      <c r="C673" s="25">
        <v>414300</v>
      </c>
      <c r="D673" s="25">
        <v>205800</v>
      </c>
      <c r="E673" s="25">
        <v>76921.25</v>
      </c>
      <c r="F673" s="25">
        <v>76921.25</v>
      </c>
      <c r="G673" s="25">
        <f t="shared" si="10"/>
        <v>37.376700680272108</v>
      </c>
    </row>
    <row r="674" spans="1:7">
      <c r="A674" s="22" t="s">
        <v>171</v>
      </c>
      <c r="B674" s="16" t="s">
        <v>27</v>
      </c>
      <c r="C674" s="25">
        <v>410100</v>
      </c>
      <c r="D674" s="25">
        <v>264100</v>
      </c>
      <c r="E674" s="25">
        <v>116153.75</v>
      </c>
      <c r="F674" s="25">
        <v>116153.75</v>
      </c>
      <c r="G674" s="25">
        <f t="shared" si="10"/>
        <v>43.980973116243845</v>
      </c>
    </row>
    <row r="675" spans="1:7" ht="31.5">
      <c r="A675" s="22" t="s">
        <v>172</v>
      </c>
      <c r="B675" s="16" t="s">
        <v>28</v>
      </c>
      <c r="C675" s="25">
        <v>175500</v>
      </c>
      <c r="D675" s="25">
        <v>91000</v>
      </c>
      <c r="E675" s="25">
        <v>75094.12</v>
      </c>
      <c r="F675" s="25">
        <v>75094.12</v>
      </c>
      <c r="G675" s="25">
        <f t="shared" si="10"/>
        <v>82.521010989010975</v>
      </c>
    </row>
    <row r="676" spans="1:7" ht="31.5">
      <c r="A676" s="22" t="s">
        <v>29</v>
      </c>
      <c r="B676" s="16" t="s">
        <v>30</v>
      </c>
      <c r="C676" s="25">
        <v>5500</v>
      </c>
      <c r="D676" s="25">
        <v>5500</v>
      </c>
      <c r="E676" s="25">
        <v>5405</v>
      </c>
      <c r="F676" s="25">
        <v>5405</v>
      </c>
      <c r="G676" s="25">
        <f t="shared" si="10"/>
        <v>98.27272727272728</v>
      </c>
    </row>
    <row r="677" spans="1:7" ht="47.25">
      <c r="A677" s="22" t="s">
        <v>31</v>
      </c>
      <c r="B677" s="16" t="s">
        <v>32</v>
      </c>
      <c r="C677" s="25">
        <v>5500</v>
      </c>
      <c r="D677" s="25">
        <v>5500</v>
      </c>
      <c r="E677" s="25">
        <v>5405</v>
      </c>
      <c r="F677" s="25">
        <v>5405</v>
      </c>
      <c r="G677" s="25">
        <f t="shared" si="10"/>
        <v>98.27272727272728</v>
      </c>
    </row>
    <row r="678" spans="1:7" ht="31.5">
      <c r="A678" s="21" t="s">
        <v>209</v>
      </c>
      <c r="B678" s="15" t="s">
        <v>101</v>
      </c>
      <c r="C678" s="24">
        <v>2591800</v>
      </c>
      <c r="D678" s="24">
        <v>1363100</v>
      </c>
      <c r="E678" s="24">
        <v>1120775.9100000001</v>
      </c>
      <c r="F678" s="24">
        <v>1120775.9100000001</v>
      </c>
      <c r="G678" s="24">
        <f t="shared" si="10"/>
        <v>82.222574279216502</v>
      </c>
    </row>
    <row r="679" spans="1:7">
      <c r="A679" s="22" t="s">
        <v>3</v>
      </c>
      <c r="B679" s="16" t="s">
        <v>4</v>
      </c>
      <c r="C679" s="25">
        <v>2591800</v>
      </c>
      <c r="D679" s="25">
        <v>1363100</v>
      </c>
      <c r="E679" s="25">
        <v>1120775.9100000001</v>
      </c>
      <c r="F679" s="25">
        <v>1120775.9100000001</v>
      </c>
      <c r="G679" s="25">
        <f t="shared" si="10"/>
        <v>82.222574279216502</v>
      </c>
    </row>
    <row r="680" spans="1:7" ht="31.5">
      <c r="A680" s="22" t="s">
        <v>5</v>
      </c>
      <c r="B680" s="16" t="s">
        <v>6</v>
      </c>
      <c r="C680" s="25">
        <v>2438400</v>
      </c>
      <c r="D680" s="25">
        <v>1287800</v>
      </c>
      <c r="E680" s="25">
        <v>1077815.57</v>
      </c>
      <c r="F680" s="25">
        <v>1077815.57</v>
      </c>
      <c r="G680" s="25">
        <f t="shared" si="10"/>
        <v>83.694329088367766</v>
      </c>
    </row>
    <row r="681" spans="1:7">
      <c r="A681" s="22" t="s">
        <v>7</v>
      </c>
      <c r="B681" s="16" t="s">
        <v>8</v>
      </c>
      <c r="C681" s="25">
        <v>1998700</v>
      </c>
      <c r="D681" s="25">
        <v>1055600</v>
      </c>
      <c r="E681" s="25">
        <v>883455.37</v>
      </c>
      <c r="F681" s="25">
        <v>883455.37</v>
      </c>
      <c r="G681" s="25">
        <f t="shared" si="10"/>
        <v>83.692248010610086</v>
      </c>
    </row>
    <row r="682" spans="1:7">
      <c r="A682" s="22" t="s">
        <v>9</v>
      </c>
      <c r="B682" s="16" t="s">
        <v>10</v>
      </c>
      <c r="C682" s="25">
        <v>1998700</v>
      </c>
      <c r="D682" s="25">
        <v>1055600</v>
      </c>
      <c r="E682" s="25">
        <v>883455.37</v>
      </c>
      <c r="F682" s="25">
        <v>883455.37</v>
      </c>
      <c r="G682" s="25">
        <f t="shared" si="10"/>
        <v>83.692248010610086</v>
      </c>
    </row>
    <row r="683" spans="1:7">
      <c r="A683" s="22" t="s">
        <v>11</v>
      </c>
      <c r="B683" s="16" t="s">
        <v>12</v>
      </c>
      <c r="C683" s="25">
        <v>439700</v>
      </c>
      <c r="D683" s="25">
        <v>232200</v>
      </c>
      <c r="E683" s="25">
        <v>194360.2</v>
      </c>
      <c r="F683" s="25">
        <v>194360.2</v>
      </c>
      <c r="G683" s="25">
        <f t="shared" si="10"/>
        <v>83.70378983634798</v>
      </c>
    </row>
    <row r="684" spans="1:7">
      <c r="A684" s="22" t="s">
        <v>13</v>
      </c>
      <c r="B684" s="16" t="s">
        <v>14</v>
      </c>
      <c r="C684" s="25">
        <v>153400</v>
      </c>
      <c r="D684" s="25">
        <v>75300</v>
      </c>
      <c r="E684" s="25">
        <v>42960.34</v>
      </c>
      <c r="F684" s="25">
        <v>42960.34</v>
      </c>
      <c r="G684" s="25">
        <f t="shared" si="10"/>
        <v>57.052244355909686</v>
      </c>
    </row>
    <row r="685" spans="1:7">
      <c r="A685" s="22" t="s">
        <v>15</v>
      </c>
      <c r="B685" s="16" t="s">
        <v>16</v>
      </c>
      <c r="C685" s="25">
        <v>27000</v>
      </c>
      <c r="D685" s="25">
        <v>8000</v>
      </c>
      <c r="E685" s="25">
        <v>0</v>
      </c>
      <c r="F685" s="25">
        <v>0</v>
      </c>
      <c r="G685" s="25">
        <f t="shared" si="10"/>
        <v>0</v>
      </c>
    </row>
    <row r="686" spans="1:7">
      <c r="A686" s="22" t="s">
        <v>19</v>
      </c>
      <c r="B686" s="16" t="s">
        <v>20</v>
      </c>
      <c r="C686" s="25">
        <v>63100</v>
      </c>
      <c r="D686" s="25">
        <v>33100</v>
      </c>
      <c r="E686" s="25">
        <v>27153.279999999999</v>
      </c>
      <c r="F686" s="25">
        <v>27153.279999999999</v>
      </c>
      <c r="G686" s="25">
        <f t="shared" si="10"/>
        <v>82.034078549848942</v>
      </c>
    </row>
    <row r="687" spans="1:7">
      <c r="A687" s="22" t="s">
        <v>167</v>
      </c>
      <c r="B687" s="16" t="s">
        <v>23</v>
      </c>
      <c r="C687" s="25">
        <v>63300</v>
      </c>
      <c r="D687" s="25">
        <v>34200</v>
      </c>
      <c r="E687" s="25">
        <v>15807.060000000001</v>
      </c>
      <c r="F687" s="25">
        <v>15807.060000000001</v>
      </c>
      <c r="G687" s="25">
        <f t="shared" si="10"/>
        <v>46.219473684210534</v>
      </c>
    </row>
    <row r="688" spans="1:7">
      <c r="A688" s="22" t="s">
        <v>168</v>
      </c>
      <c r="B688" s="16" t="s">
        <v>24</v>
      </c>
      <c r="C688" s="25">
        <v>27800</v>
      </c>
      <c r="D688" s="25">
        <v>16100</v>
      </c>
      <c r="E688" s="25">
        <v>8572.5400000000009</v>
      </c>
      <c r="F688" s="25">
        <v>8572.5400000000009</v>
      </c>
      <c r="G688" s="25">
        <f t="shared" si="10"/>
        <v>53.245590062111802</v>
      </c>
    </row>
    <row r="689" spans="1:7">
      <c r="A689" s="22" t="s">
        <v>169</v>
      </c>
      <c r="B689" s="16" t="s">
        <v>25</v>
      </c>
      <c r="C689" s="25">
        <v>1000</v>
      </c>
      <c r="D689" s="25">
        <v>600</v>
      </c>
      <c r="E689" s="25">
        <v>207.99</v>
      </c>
      <c r="F689" s="25">
        <v>207.99</v>
      </c>
      <c r="G689" s="25">
        <f t="shared" si="10"/>
        <v>34.664999999999999</v>
      </c>
    </row>
    <row r="690" spans="1:7">
      <c r="A690" s="22" t="s">
        <v>170</v>
      </c>
      <c r="B690" s="16" t="s">
        <v>26</v>
      </c>
      <c r="C690" s="25">
        <v>34500</v>
      </c>
      <c r="D690" s="25">
        <v>17500</v>
      </c>
      <c r="E690" s="25">
        <v>7026.53</v>
      </c>
      <c r="F690" s="25">
        <v>7026.53</v>
      </c>
      <c r="G690" s="25">
        <f t="shared" si="10"/>
        <v>40.151600000000002</v>
      </c>
    </row>
    <row r="691" spans="1:7">
      <c r="A691" s="21" t="s">
        <v>210</v>
      </c>
      <c r="B691" s="15" t="s">
        <v>102</v>
      </c>
      <c r="C691" s="24">
        <v>600000</v>
      </c>
      <c r="D691" s="24">
        <v>320000</v>
      </c>
      <c r="E691" s="24">
        <v>88419</v>
      </c>
      <c r="F691" s="24">
        <v>88419</v>
      </c>
      <c r="G691" s="24">
        <f t="shared" si="10"/>
        <v>27.630937500000002</v>
      </c>
    </row>
    <row r="692" spans="1:7">
      <c r="A692" s="22" t="s">
        <v>3</v>
      </c>
      <c r="B692" s="16" t="s">
        <v>4</v>
      </c>
      <c r="C692" s="25">
        <v>600000</v>
      </c>
      <c r="D692" s="25">
        <v>320000</v>
      </c>
      <c r="E692" s="25">
        <v>88419</v>
      </c>
      <c r="F692" s="25">
        <v>88419</v>
      </c>
      <c r="G692" s="25">
        <f t="shared" si="10"/>
        <v>27.630937500000002</v>
      </c>
    </row>
    <row r="693" spans="1:7">
      <c r="A693" s="22" t="s">
        <v>13</v>
      </c>
      <c r="B693" s="16" t="s">
        <v>14</v>
      </c>
      <c r="C693" s="25">
        <v>600000</v>
      </c>
      <c r="D693" s="25">
        <v>320000</v>
      </c>
      <c r="E693" s="25">
        <v>88419</v>
      </c>
      <c r="F693" s="25">
        <v>88419</v>
      </c>
      <c r="G693" s="25">
        <f t="shared" si="10"/>
        <v>27.630937500000002</v>
      </c>
    </row>
    <row r="694" spans="1:7">
      <c r="A694" s="22" t="s">
        <v>15</v>
      </c>
      <c r="B694" s="16" t="s">
        <v>16</v>
      </c>
      <c r="C694" s="25">
        <v>400000</v>
      </c>
      <c r="D694" s="25">
        <v>220000</v>
      </c>
      <c r="E694" s="25">
        <v>88419</v>
      </c>
      <c r="F694" s="25">
        <v>88419</v>
      </c>
      <c r="G694" s="25">
        <f t="shared" si="10"/>
        <v>40.190454545454543</v>
      </c>
    </row>
    <row r="695" spans="1:7">
      <c r="A695" s="22" t="s">
        <v>19</v>
      </c>
      <c r="B695" s="16" t="s">
        <v>20</v>
      </c>
      <c r="C695" s="25">
        <v>200000</v>
      </c>
      <c r="D695" s="25">
        <v>100000</v>
      </c>
      <c r="E695" s="25">
        <v>0</v>
      </c>
      <c r="F695" s="25">
        <v>0</v>
      </c>
      <c r="G695" s="25">
        <f t="shared" si="10"/>
        <v>0</v>
      </c>
    </row>
    <row r="696" spans="1:7" ht="47.25">
      <c r="A696" s="3" t="s">
        <v>103</v>
      </c>
      <c r="B696" s="4" t="s">
        <v>130</v>
      </c>
      <c r="C696" s="7">
        <v>7281144</v>
      </c>
      <c r="D696" s="7">
        <v>4223080</v>
      </c>
      <c r="E696" s="7">
        <v>3109262.03</v>
      </c>
      <c r="F696" s="7">
        <v>2974744.52</v>
      </c>
      <c r="G696" s="7">
        <f t="shared" si="10"/>
        <v>70.440164998058279</v>
      </c>
    </row>
    <row r="697" spans="1:7">
      <c r="A697" s="22" t="s">
        <v>3</v>
      </c>
      <c r="B697" s="16" t="s">
        <v>4</v>
      </c>
      <c r="C697" s="25">
        <v>7281144</v>
      </c>
      <c r="D697" s="25">
        <v>4223080</v>
      </c>
      <c r="E697" s="25">
        <v>3109262.03</v>
      </c>
      <c r="F697" s="25">
        <v>2974744.52</v>
      </c>
      <c r="G697" s="25">
        <f t="shared" si="10"/>
        <v>70.440164998058279</v>
      </c>
    </row>
    <row r="698" spans="1:7" ht="31.5">
      <c r="A698" s="22" t="s">
        <v>5</v>
      </c>
      <c r="B698" s="16" t="s">
        <v>6</v>
      </c>
      <c r="C698" s="25">
        <v>3476744</v>
      </c>
      <c r="D698" s="25">
        <v>1921880</v>
      </c>
      <c r="E698" s="25">
        <v>1517233.25</v>
      </c>
      <c r="F698" s="25">
        <v>1517233.25</v>
      </c>
      <c r="G698" s="25">
        <f t="shared" si="10"/>
        <v>78.945264532645126</v>
      </c>
    </row>
    <row r="699" spans="1:7">
      <c r="A699" s="22" t="s">
        <v>7</v>
      </c>
      <c r="B699" s="16" t="s">
        <v>8</v>
      </c>
      <c r="C699" s="25">
        <v>2848200</v>
      </c>
      <c r="D699" s="25">
        <v>1568480</v>
      </c>
      <c r="E699" s="25">
        <v>1241217.06</v>
      </c>
      <c r="F699" s="25">
        <v>1241217.06</v>
      </c>
      <c r="G699" s="25">
        <f t="shared" si="10"/>
        <v>79.135026267469144</v>
      </c>
    </row>
    <row r="700" spans="1:7">
      <c r="A700" s="22" t="s">
        <v>9</v>
      </c>
      <c r="B700" s="16" t="s">
        <v>10</v>
      </c>
      <c r="C700" s="25">
        <v>2848200</v>
      </c>
      <c r="D700" s="25">
        <v>1568480</v>
      </c>
      <c r="E700" s="25">
        <v>1241217.06</v>
      </c>
      <c r="F700" s="25">
        <v>1241217.06</v>
      </c>
      <c r="G700" s="25">
        <f t="shared" si="10"/>
        <v>79.135026267469144</v>
      </c>
    </row>
    <row r="701" spans="1:7">
      <c r="A701" s="22" t="s">
        <v>11</v>
      </c>
      <c r="B701" s="16" t="s">
        <v>12</v>
      </c>
      <c r="C701" s="25">
        <v>628544</v>
      </c>
      <c r="D701" s="25">
        <v>353400</v>
      </c>
      <c r="E701" s="25">
        <v>276016.18999999994</v>
      </c>
      <c r="F701" s="25">
        <v>276016.18999999994</v>
      </c>
      <c r="G701" s="25">
        <f t="shared" si="10"/>
        <v>78.10305319750988</v>
      </c>
    </row>
    <row r="702" spans="1:7">
      <c r="A702" s="22" t="s">
        <v>13</v>
      </c>
      <c r="B702" s="16" t="s">
        <v>14</v>
      </c>
      <c r="C702" s="25">
        <v>2373200</v>
      </c>
      <c r="D702" s="25">
        <v>1447700</v>
      </c>
      <c r="E702" s="25">
        <v>1033039.79</v>
      </c>
      <c r="F702" s="25">
        <v>899790.75000000012</v>
      </c>
      <c r="G702" s="25">
        <f t="shared" si="10"/>
        <v>62.153122193824693</v>
      </c>
    </row>
    <row r="703" spans="1:7">
      <c r="A703" s="22" t="s">
        <v>15</v>
      </c>
      <c r="B703" s="16" t="s">
        <v>16</v>
      </c>
      <c r="C703" s="25">
        <v>1095000</v>
      </c>
      <c r="D703" s="25">
        <v>643200</v>
      </c>
      <c r="E703" s="25">
        <v>389709.80000000005</v>
      </c>
      <c r="F703" s="25">
        <v>363948.1</v>
      </c>
      <c r="G703" s="25">
        <f t="shared" si="10"/>
        <v>56.58397077114428</v>
      </c>
    </row>
    <row r="704" spans="1:7">
      <c r="A704" s="22" t="s">
        <v>19</v>
      </c>
      <c r="B704" s="16" t="s">
        <v>20</v>
      </c>
      <c r="C704" s="25">
        <v>1209200</v>
      </c>
      <c r="D704" s="25">
        <v>762600</v>
      </c>
      <c r="E704" s="25">
        <v>613148.37</v>
      </c>
      <c r="F704" s="25">
        <v>505661.02999999997</v>
      </c>
      <c r="G704" s="25">
        <f t="shared" si="10"/>
        <v>66.307504589562015</v>
      </c>
    </row>
    <row r="705" spans="1:7">
      <c r="A705" s="22" t="s">
        <v>21</v>
      </c>
      <c r="B705" s="16" t="s">
        <v>22</v>
      </c>
      <c r="C705" s="25">
        <v>5000</v>
      </c>
      <c r="D705" s="25">
        <v>4000</v>
      </c>
      <c r="E705" s="25">
        <v>1280</v>
      </c>
      <c r="F705" s="25">
        <v>1280</v>
      </c>
      <c r="G705" s="25">
        <f t="shared" si="10"/>
        <v>32</v>
      </c>
    </row>
    <row r="706" spans="1:7">
      <c r="A706" s="22" t="s">
        <v>167</v>
      </c>
      <c r="B706" s="16" t="s">
        <v>23</v>
      </c>
      <c r="C706" s="25">
        <v>58000</v>
      </c>
      <c r="D706" s="25">
        <v>31900</v>
      </c>
      <c r="E706" s="25">
        <v>28901.62</v>
      </c>
      <c r="F706" s="25">
        <v>28901.62</v>
      </c>
      <c r="G706" s="25">
        <f t="shared" si="10"/>
        <v>90.600689655172403</v>
      </c>
    </row>
    <row r="707" spans="1:7">
      <c r="A707" s="22" t="s">
        <v>168</v>
      </c>
      <c r="B707" s="16" t="s">
        <v>24</v>
      </c>
      <c r="C707" s="25">
        <v>43300</v>
      </c>
      <c r="D707" s="25">
        <v>24800</v>
      </c>
      <c r="E707" s="25">
        <v>24066.23</v>
      </c>
      <c r="F707" s="25">
        <v>24066.23</v>
      </c>
      <c r="G707" s="25">
        <f t="shared" si="10"/>
        <v>97.041250000000005</v>
      </c>
    </row>
    <row r="708" spans="1:7">
      <c r="A708" s="22" t="s">
        <v>169</v>
      </c>
      <c r="B708" s="16" t="s">
        <v>25</v>
      </c>
      <c r="C708" s="25">
        <v>1100</v>
      </c>
      <c r="D708" s="25">
        <v>500</v>
      </c>
      <c r="E708" s="25">
        <v>378.41</v>
      </c>
      <c r="F708" s="25">
        <v>378.41</v>
      </c>
      <c r="G708" s="25">
        <f t="shared" si="10"/>
        <v>75.682000000000002</v>
      </c>
    </row>
    <row r="709" spans="1:7">
      <c r="A709" s="22" t="s">
        <v>170</v>
      </c>
      <c r="B709" s="16" t="s">
        <v>26</v>
      </c>
      <c r="C709" s="25">
        <v>13600</v>
      </c>
      <c r="D709" s="25">
        <v>6600</v>
      </c>
      <c r="E709" s="25">
        <v>4456.9799999999996</v>
      </c>
      <c r="F709" s="25">
        <v>4456.9799999999996</v>
      </c>
      <c r="G709" s="25">
        <f t="shared" si="10"/>
        <v>67.529999999999987</v>
      </c>
    </row>
    <row r="710" spans="1:7" ht="31.5">
      <c r="A710" s="22" t="s">
        <v>29</v>
      </c>
      <c r="B710" s="16" t="s">
        <v>30</v>
      </c>
      <c r="C710" s="25">
        <v>6000</v>
      </c>
      <c r="D710" s="25">
        <v>6000</v>
      </c>
      <c r="E710" s="25">
        <v>0</v>
      </c>
      <c r="F710" s="25">
        <v>0</v>
      </c>
      <c r="G710" s="25">
        <f t="shared" si="10"/>
        <v>0</v>
      </c>
    </row>
    <row r="711" spans="1:7" ht="47.25">
      <c r="A711" s="22" t="s">
        <v>31</v>
      </c>
      <c r="B711" s="16" t="s">
        <v>32</v>
      </c>
      <c r="C711" s="25">
        <v>6000</v>
      </c>
      <c r="D711" s="25">
        <v>6000</v>
      </c>
      <c r="E711" s="25">
        <v>0</v>
      </c>
      <c r="F711" s="25">
        <v>0</v>
      </c>
      <c r="G711" s="25">
        <f t="shared" ref="G711:G774" si="11">IF(D711=0,0,(F711/D711)*100)</f>
        <v>0</v>
      </c>
    </row>
    <row r="712" spans="1:7">
      <c r="A712" s="22" t="s">
        <v>177</v>
      </c>
      <c r="B712" s="16" t="s">
        <v>35</v>
      </c>
      <c r="C712" s="25">
        <v>1420000</v>
      </c>
      <c r="D712" s="25">
        <v>847500</v>
      </c>
      <c r="E712" s="25">
        <v>555354</v>
      </c>
      <c r="F712" s="25">
        <v>555354</v>
      </c>
      <c r="G712" s="25">
        <f t="shared" si="11"/>
        <v>65.528495575221228</v>
      </c>
    </row>
    <row r="713" spans="1:7">
      <c r="A713" s="22" t="s">
        <v>178</v>
      </c>
      <c r="B713" s="16" t="s">
        <v>36</v>
      </c>
      <c r="C713" s="25">
        <v>1420000</v>
      </c>
      <c r="D713" s="25">
        <v>847500</v>
      </c>
      <c r="E713" s="25">
        <v>555354</v>
      </c>
      <c r="F713" s="25">
        <v>555354</v>
      </c>
      <c r="G713" s="25">
        <f t="shared" si="11"/>
        <v>65.528495575221228</v>
      </c>
    </row>
    <row r="714" spans="1:7">
      <c r="A714" s="22" t="s">
        <v>37</v>
      </c>
      <c r="B714" s="16" t="s">
        <v>38</v>
      </c>
      <c r="C714" s="25">
        <v>11200</v>
      </c>
      <c r="D714" s="25">
        <v>6000</v>
      </c>
      <c r="E714" s="25">
        <v>3634.99</v>
      </c>
      <c r="F714" s="25">
        <v>2366.52</v>
      </c>
      <c r="G714" s="25">
        <f t="shared" si="11"/>
        <v>39.442</v>
      </c>
    </row>
    <row r="715" spans="1:7" ht="47.25">
      <c r="A715" s="21" t="s">
        <v>59</v>
      </c>
      <c r="B715" s="15" t="s">
        <v>60</v>
      </c>
      <c r="C715" s="24">
        <v>2042100</v>
      </c>
      <c r="D715" s="24">
        <v>1310000</v>
      </c>
      <c r="E715" s="24">
        <v>918213.8</v>
      </c>
      <c r="F715" s="24">
        <v>916945.33000000007</v>
      </c>
      <c r="G715" s="24">
        <f t="shared" si="11"/>
        <v>69.99582671755725</v>
      </c>
    </row>
    <row r="716" spans="1:7">
      <c r="A716" s="22" t="s">
        <v>3</v>
      </c>
      <c r="B716" s="16" t="s">
        <v>4</v>
      </c>
      <c r="C716" s="25">
        <v>2042100</v>
      </c>
      <c r="D716" s="25">
        <v>1310000</v>
      </c>
      <c r="E716" s="25">
        <v>918213.8</v>
      </c>
      <c r="F716" s="25">
        <v>916945.33000000007</v>
      </c>
      <c r="G716" s="25">
        <f t="shared" si="11"/>
        <v>69.99582671755725</v>
      </c>
    </row>
    <row r="717" spans="1:7" ht="31.5">
      <c r="A717" s="22" t="s">
        <v>5</v>
      </c>
      <c r="B717" s="16" t="s">
        <v>6</v>
      </c>
      <c r="C717" s="25">
        <v>1932200</v>
      </c>
      <c r="D717" s="25">
        <v>1228000</v>
      </c>
      <c r="E717" s="25">
        <v>889646.02</v>
      </c>
      <c r="F717" s="25">
        <v>889646.02</v>
      </c>
      <c r="G717" s="25">
        <f t="shared" si="11"/>
        <v>72.446744299674265</v>
      </c>
    </row>
    <row r="718" spans="1:7">
      <c r="A718" s="22" t="s">
        <v>7</v>
      </c>
      <c r="B718" s="16" t="s">
        <v>8</v>
      </c>
      <c r="C718" s="25">
        <v>1582200</v>
      </c>
      <c r="D718" s="25">
        <v>1000000</v>
      </c>
      <c r="E718" s="25">
        <v>726999.15</v>
      </c>
      <c r="F718" s="25">
        <v>726999.15</v>
      </c>
      <c r="G718" s="25">
        <f t="shared" si="11"/>
        <v>72.699915000000004</v>
      </c>
    </row>
    <row r="719" spans="1:7">
      <c r="A719" s="22" t="s">
        <v>9</v>
      </c>
      <c r="B719" s="16" t="s">
        <v>10</v>
      </c>
      <c r="C719" s="25">
        <v>1582200</v>
      </c>
      <c r="D719" s="25">
        <v>1000000</v>
      </c>
      <c r="E719" s="25">
        <v>726999.15</v>
      </c>
      <c r="F719" s="25">
        <v>726999.15</v>
      </c>
      <c r="G719" s="25">
        <f t="shared" si="11"/>
        <v>72.699915000000004</v>
      </c>
    </row>
    <row r="720" spans="1:7">
      <c r="A720" s="22" t="s">
        <v>11</v>
      </c>
      <c r="B720" s="16" t="s">
        <v>12</v>
      </c>
      <c r="C720" s="25">
        <v>350000</v>
      </c>
      <c r="D720" s="25">
        <v>228000</v>
      </c>
      <c r="E720" s="25">
        <v>162646.87</v>
      </c>
      <c r="F720" s="25">
        <v>162646.87</v>
      </c>
      <c r="G720" s="25">
        <f t="shared" si="11"/>
        <v>71.33634649122807</v>
      </c>
    </row>
    <row r="721" spans="1:7">
      <c r="A721" s="22" t="s">
        <v>13</v>
      </c>
      <c r="B721" s="16" t="s">
        <v>14</v>
      </c>
      <c r="C721" s="25">
        <v>102200</v>
      </c>
      <c r="D721" s="25">
        <v>76000</v>
      </c>
      <c r="E721" s="25">
        <v>24932.79</v>
      </c>
      <c r="F721" s="25">
        <v>24932.79</v>
      </c>
      <c r="G721" s="25">
        <f t="shared" si="11"/>
        <v>32.806302631578951</v>
      </c>
    </row>
    <row r="722" spans="1:7">
      <c r="A722" s="22" t="s">
        <v>15</v>
      </c>
      <c r="B722" s="16" t="s">
        <v>16</v>
      </c>
      <c r="C722" s="25">
        <v>50000</v>
      </c>
      <c r="D722" s="25">
        <v>33000</v>
      </c>
      <c r="E722" s="25">
        <v>3540.3</v>
      </c>
      <c r="F722" s="25">
        <v>3540.3</v>
      </c>
      <c r="G722" s="25">
        <f t="shared" si="11"/>
        <v>10.728181818181818</v>
      </c>
    </row>
    <row r="723" spans="1:7">
      <c r="A723" s="22" t="s">
        <v>19</v>
      </c>
      <c r="B723" s="16" t="s">
        <v>20</v>
      </c>
      <c r="C723" s="25">
        <v>43200</v>
      </c>
      <c r="D723" s="25">
        <v>34000</v>
      </c>
      <c r="E723" s="25">
        <v>20112.490000000002</v>
      </c>
      <c r="F723" s="25">
        <v>20112.490000000002</v>
      </c>
      <c r="G723" s="25">
        <f t="shared" si="11"/>
        <v>59.154382352941184</v>
      </c>
    </row>
    <row r="724" spans="1:7">
      <c r="A724" s="22" t="s">
        <v>21</v>
      </c>
      <c r="B724" s="16" t="s">
        <v>22</v>
      </c>
      <c r="C724" s="25">
        <v>3000</v>
      </c>
      <c r="D724" s="25">
        <v>3000</v>
      </c>
      <c r="E724" s="25">
        <v>1280</v>
      </c>
      <c r="F724" s="25">
        <v>1280</v>
      </c>
      <c r="G724" s="25">
        <f t="shared" si="11"/>
        <v>42.666666666666671</v>
      </c>
    </row>
    <row r="725" spans="1:7" ht="31.5">
      <c r="A725" s="22" t="s">
        <v>29</v>
      </c>
      <c r="B725" s="16" t="s">
        <v>30</v>
      </c>
      <c r="C725" s="25">
        <v>6000</v>
      </c>
      <c r="D725" s="25">
        <v>6000</v>
      </c>
      <c r="E725" s="25">
        <v>0</v>
      </c>
      <c r="F725" s="25">
        <v>0</v>
      </c>
      <c r="G725" s="25">
        <f t="shared" si="11"/>
        <v>0</v>
      </c>
    </row>
    <row r="726" spans="1:7" ht="47.25">
      <c r="A726" s="22" t="s">
        <v>31</v>
      </c>
      <c r="B726" s="16" t="s">
        <v>32</v>
      </c>
      <c r="C726" s="25">
        <v>6000</v>
      </c>
      <c r="D726" s="25">
        <v>6000</v>
      </c>
      <c r="E726" s="25">
        <v>0</v>
      </c>
      <c r="F726" s="25">
        <v>0</v>
      </c>
      <c r="G726" s="25">
        <f t="shared" si="11"/>
        <v>0</v>
      </c>
    </row>
    <row r="727" spans="1:7">
      <c r="A727" s="22" t="s">
        <v>37</v>
      </c>
      <c r="B727" s="16" t="s">
        <v>38</v>
      </c>
      <c r="C727" s="25">
        <v>7700</v>
      </c>
      <c r="D727" s="25">
        <v>6000</v>
      </c>
      <c r="E727" s="25">
        <v>3634.99</v>
      </c>
      <c r="F727" s="25">
        <v>2366.52</v>
      </c>
      <c r="G727" s="25">
        <f t="shared" si="11"/>
        <v>39.442</v>
      </c>
    </row>
    <row r="728" spans="1:7">
      <c r="A728" s="21" t="s">
        <v>43</v>
      </c>
      <c r="B728" s="15" t="s">
        <v>44</v>
      </c>
      <c r="C728" s="24">
        <v>99000</v>
      </c>
      <c r="D728" s="24">
        <v>79000</v>
      </c>
      <c r="E728" s="24">
        <v>49900</v>
      </c>
      <c r="F728" s="24">
        <v>49900</v>
      </c>
      <c r="G728" s="24">
        <f t="shared" si="11"/>
        <v>63.164556962025323</v>
      </c>
    </row>
    <row r="729" spans="1:7">
      <c r="A729" s="22" t="s">
        <v>3</v>
      </c>
      <c r="B729" s="16" t="s">
        <v>4</v>
      </c>
      <c r="C729" s="25">
        <v>99000</v>
      </c>
      <c r="D729" s="25">
        <v>79000</v>
      </c>
      <c r="E729" s="25">
        <v>49900</v>
      </c>
      <c r="F729" s="25">
        <v>49900</v>
      </c>
      <c r="G729" s="25">
        <f t="shared" si="11"/>
        <v>63.164556962025323</v>
      </c>
    </row>
    <row r="730" spans="1:7">
      <c r="A730" s="22" t="s">
        <v>13</v>
      </c>
      <c r="B730" s="16" t="s">
        <v>14</v>
      </c>
      <c r="C730" s="25">
        <v>99000</v>
      </c>
      <c r="D730" s="25">
        <v>79000</v>
      </c>
      <c r="E730" s="25">
        <v>49900</v>
      </c>
      <c r="F730" s="25">
        <v>49900</v>
      </c>
      <c r="G730" s="25">
        <f t="shared" si="11"/>
        <v>63.164556962025323</v>
      </c>
    </row>
    <row r="731" spans="1:7">
      <c r="A731" s="22" t="s">
        <v>19</v>
      </c>
      <c r="B731" s="16" t="s">
        <v>20</v>
      </c>
      <c r="C731" s="25">
        <v>99000</v>
      </c>
      <c r="D731" s="25">
        <v>79000</v>
      </c>
      <c r="E731" s="25">
        <v>49900</v>
      </c>
      <c r="F731" s="25">
        <v>49900</v>
      </c>
      <c r="G731" s="25">
        <f t="shared" si="11"/>
        <v>63.164556962025323</v>
      </c>
    </row>
    <row r="732" spans="1:7">
      <c r="A732" s="21" t="s">
        <v>211</v>
      </c>
      <c r="B732" s="15" t="s">
        <v>104</v>
      </c>
      <c r="C732" s="24">
        <v>1979400</v>
      </c>
      <c r="D732" s="24">
        <v>1086500</v>
      </c>
      <c r="E732" s="24">
        <v>602915.64999999991</v>
      </c>
      <c r="F732" s="24">
        <v>574845.99</v>
      </c>
      <c r="G732" s="24">
        <f t="shared" si="11"/>
        <v>52.90805246203405</v>
      </c>
    </row>
    <row r="733" spans="1:7">
      <c r="A733" s="22" t="s">
        <v>3</v>
      </c>
      <c r="B733" s="16" t="s">
        <v>4</v>
      </c>
      <c r="C733" s="25">
        <v>1979400</v>
      </c>
      <c r="D733" s="25">
        <v>1086500</v>
      </c>
      <c r="E733" s="25">
        <v>602915.64999999991</v>
      </c>
      <c r="F733" s="25">
        <v>574845.99</v>
      </c>
      <c r="G733" s="25">
        <f t="shared" si="11"/>
        <v>52.90805246203405</v>
      </c>
    </row>
    <row r="734" spans="1:7" ht="31.5">
      <c r="A734" s="22" t="s">
        <v>5</v>
      </c>
      <c r="B734" s="16" t="s">
        <v>6</v>
      </c>
      <c r="C734" s="25">
        <v>633900</v>
      </c>
      <c r="D734" s="25">
        <v>300500</v>
      </c>
      <c r="E734" s="25">
        <v>268614.43</v>
      </c>
      <c r="F734" s="25">
        <v>268614.43</v>
      </c>
      <c r="G734" s="25">
        <f t="shared" si="11"/>
        <v>89.389161397670549</v>
      </c>
    </row>
    <row r="735" spans="1:7">
      <c r="A735" s="22" t="s">
        <v>7</v>
      </c>
      <c r="B735" s="16" t="s">
        <v>8</v>
      </c>
      <c r="C735" s="25">
        <v>519600</v>
      </c>
      <c r="D735" s="25">
        <v>246300</v>
      </c>
      <c r="E735" s="25">
        <v>219977.91</v>
      </c>
      <c r="F735" s="25">
        <v>219977.91</v>
      </c>
      <c r="G735" s="25">
        <f t="shared" si="11"/>
        <v>89.312996345919615</v>
      </c>
    </row>
    <row r="736" spans="1:7">
      <c r="A736" s="22" t="s">
        <v>9</v>
      </c>
      <c r="B736" s="16" t="s">
        <v>10</v>
      </c>
      <c r="C736" s="25">
        <v>519600</v>
      </c>
      <c r="D736" s="25">
        <v>246300</v>
      </c>
      <c r="E736" s="25">
        <v>219977.91</v>
      </c>
      <c r="F736" s="25">
        <v>219977.91</v>
      </c>
      <c r="G736" s="25">
        <f t="shared" si="11"/>
        <v>89.312996345919615</v>
      </c>
    </row>
    <row r="737" spans="1:7">
      <c r="A737" s="22" t="s">
        <v>11</v>
      </c>
      <c r="B737" s="16" t="s">
        <v>12</v>
      </c>
      <c r="C737" s="25">
        <v>114300</v>
      </c>
      <c r="D737" s="25">
        <v>54200</v>
      </c>
      <c r="E737" s="25">
        <v>48636.52</v>
      </c>
      <c r="F737" s="25">
        <v>48636.52</v>
      </c>
      <c r="G737" s="25">
        <f t="shared" si="11"/>
        <v>89.735276752767518</v>
      </c>
    </row>
    <row r="738" spans="1:7">
      <c r="A738" s="22" t="s">
        <v>13</v>
      </c>
      <c r="B738" s="16" t="s">
        <v>14</v>
      </c>
      <c r="C738" s="25">
        <v>742000</v>
      </c>
      <c r="D738" s="25">
        <v>392700</v>
      </c>
      <c r="E738" s="25">
        <v>199181.22</v>
      </c>
      <c r="F738" s="25">
        <v>171111.56000000003</v>
      </c>
      <c r="G738" s="25">
        <f t="shared" si="11"/>
        <v>43.573099057804946</v>
      </c>
    </row>
    <row r="739" spans="1:7">
      <c r="A739" s="22" t="s">
        <v>15</v>
      </c>
      <c r="B739" s="16" t="s">
        <v>16</v>
      </c>
      <c r="C739" s="25">
        <v>262000</v>
      </c>
      <c r="D739" s="25">
        <v>177200</v>
      </c>
      <c r="E739" s="25">
        <v>44916.7</v>
      </c>
      <c r="F739" s="25">
        <v>23718</v>
      </c>
      <c r="G739" s="25">
        <f t="shared" si="11"/>
        <v>13.38487584650113</v>
      </c>
    </row>
    <row r="740" spans="1:7">
      <c r="A740" s="22" t="s">
        <v>19</v>
      </c>
      <c r="B740" s="16" t="s">
        <v>20</v>
      </c>
      <c r="C740" s="25">
        <v>420000</v>
      </c>
      <c r="D740" s="25">
        <v>182600</v>
      </c>
      <c r="E740" s="25">
        <v>125362.9</v>
      </c>
      <c r="F740" s="25">
        <v>118491.94</v>
      </c>
      <c r="G740" s="25">
        <f t="shared" si="11"/>
        <v>64.891533406352693</v>
      </c>
    </row>
    <row r="741" spans="1:7">
      <c r="A741" s="22" t="s">
        <v>21</v>
      </c>
      <c r="B741" s="16" t="s">
        <v>22</v>
      </c>
      <c r="C741" s="25">
        <v>2000</v>
      </c>
      <c r="D741" s="25">
        <v>1000</v>
      </c>
      <c r="E741" s="25">
        <v>0</v>
      </c>
      <c r="F741" s="25">
        <v>0</v>
      </c>
      <c r="G741" s="25">
        <f t="shared" si="11"/>
        <v>0</v>
      </c>
    </row>
    <row r="742" spans="1:7">
      <c r="A742" s="22" t="s">
        <v>167</v>
      </c>
      <c r="B742" s="16" t="s">
        <v>23</v>
      </c>
      <c r="C742" s="25">
        <v>58000</v>
      </c>
      <c r="D742" s="25">
        <v>31900</v>
      </c>
      <c r="E742" s="25">
        <v>28901.62</v>
      </c>
      <c r="F742" s="25">
        <v>28901.62</v>
      </c>
      <c r="G742" s="25">
        <f t="shared" si="11"/>
        <v>90.600689655172403</v>
      </c>
    </row>
    <row r="743" spans="1:7">
      <c r="A743" s="22" t="s">
        <v>168</v>
      </c>
      <c r="B743" s="16" t="s">
        <v>24</v>
      </c>
      <c r="C743" s="25">
        <v>43300</v>
      </c>
      <c r="D743" s="25">
        <v>24800</v>
      </c>
      <c r="E743" s="25">
        <v>24066.23</v>
      </c>
      <c r="F743" s="25">
        <v>24066.23</v>
      </c>
      <c r="G743" s="25">
        <f t="shared" si="11"/>
        <v>97.041250000000005</v>
      </c>
    </row>
    <row r="744" spans="1:7">
      <c r="A744" s="22" t="s">
        <v>169</v>
      </c>
      <c r="B744" s="16" t="s">
        <v>25</v>
      </c>
      <c r="C744" s="25">
        <v>1100</v>
      </c>
      <c r="D744" s="25">
        <v>500</v>
      </c>
      <c r="E744" s="25">
        <v>378.41</v>
      </c>
      <c r="F744" s="25">
        <v>378.41</v>
      </c>
      <c r="G744" s="25">
        <f t="shared" si="11"/>
        <v>75.682000000000002</v>
      </c>
    </row>
    <row r="745" spans="1:7">
      <c r="A745" s="22" t="s">
        <v>170</v>
      </c>
      <c r="B745" s="16" t="s">
        <v>26</v>
      </c>
      <c r="C745" s="25">
        <v>13600</v>
      </c>
      <c r="D745" s="25">
        <v>6600</v>
      </c>
      <c r="E745" s="25">
        <v>4456.9799999999996</v>
      </c>
      <c r="F745" s="25">
        <v>4456.9799999999996</v>
      </c>
      <c r="G745" s="25">
        <f t="shared" si="11"/>
        <v>67.529999999999987</v>
      </c>
    </row>
    <row r="746" spans="1:7">
      <c r="A746" s="22" t="s">
        <v>177</v>
      </c>
      <c r="B746" s="16" t="s">
        <v>35</v>
      </c>
      <c r="C746" s="25">
        <v>600000</v>
      </c>
      <c r="D746" s="25">
        <v>393300</v>
      </c>
      <c r="E746" s="25">
        <v>135120</v>
      </c>
      <c r="F746" s="25">
        <v>135120</v>
      </c>
      <c r="G746" s="25">
        <f t="shared" si="11"/>
        <v>34.355453852021355</v>
      </c>
    </row>
    <row r="747" spans="1:7">
      <c r="A747" s="22" t="s">
        <v>178</v>
      </c>
      <c r="B747" s="16" t="s">
        <v>36</v>
      </c>
      <c r="C747" s="25">
        <v>600000</v>
      </c>
      <c r="D747" s="25">
        <v>393300</v>
      </c>
      <c r="E747" s="25">
        <v>135120</v>
      </c>
      <c r="F747" s="25">
        <v>135120</v>
      </c>
      <c r="G747" s="25">
        <f t="shared" si="11"/>
        <v>34.355453852021355</v>
      </c>
    </row>
    <row r="748" spans="1:7">
      <c r="A748" s="22" t="s">
        <v>37</v>
      </c>
      <c r="B748" s="16" t="s">
        <v>38</v>
      </c>
      <c r="C748" s="25">
        <v>3500</v>
      </c>
      <c r="D748" s="25">
        <v>0</v>
      </c>
      <c r="E748" s="25">
        <v>0</v>
      </c>
      <c r="F748" s="25">
        <v>0</v>
      </c>
      <c r="G748" s="25">
        <f t="shared" si="11"/>
        <v>0</v>
      </c>
    </row>
    <row r="749" spans="1:7" ht="31.5">
      <c r="A749" s="21" t="s">
        <v>212</v>
      </c>
      <c r="B749" s="15" t="s">
        <v>105</v>
      </c>
      <c r="C749" s="24">
        <v>950000</v>
      </c>
      <c r="D749" s="24">
        <v>520000</v>
      </c>
      <c r="E749" s="24">
        <v>407866.8</v>
      </c>
      <c r="F749" s="24">
        <v>366064.81</v>
      </c>
      <c r="G749" s="24">
        <f t="shared" si="11"/>
        <v>70.397078846153846</v>
      </c>
    </row>
    <row r="750" spans="1:7">
      <c r="A750" s="22" t="s">
        <v>3</v>
      </c>
      <c r="B750" s="16" t="s">
        <v>4</v>
      </c>
      <c r="C750" s="25">
        <v>950000</v>
      </c>
      <c r="D750" s="25">
        <v>520000</v>
      </c>
      <c r="E750" s="25">
        <v>407866.8</v>
      </c>
      <c r="F750" s="25">
        <v>366064.81</v>
      </c>
      <c r="G750" s="25">
        <f t="shared" si="11"/>
        <v>70.397078846153846</v>
      </c>
    </row>
    <row r="751" spans="1:7">
      <c r="A751" s="22" t="s">
        <v>13</v>
      </c>
      <c r="B751" s="16" t="s">
        <v>14</v>
      </c>
      <c r="C751" s="25">
        <v>950000</v>
      </c>
      <c r="D751" s="25">
        <v>520000</v>
      </c>
      <c r="E751" s="25">
        <v>407866.8</v>
      </c>
      <c r="F751" s="25">
        <v>366064.81</v>
      </c>
      <c r="G751" s="25">
        <f t="shared" si="11"/>
        <v>70.397078846153846</v>
      </c>
    </row>
    <row r="752" spans="1:7">
      <c r="A752" s="22" t="s">
        <v>15</v>
      </c>
      <c r="B752" s="16" t="s">
        <v>16</v>
      </c>
      <c r="C752" s="25">
        <v>580000</v>
      </c>
      <c r="D752" s="25">
        <v>250000</v>
      </c>
      <c r="E752" s="25">
        <v>186424</v>
      </c>
      <c r="F752" s="25">
        <v>181861</v>
      </c>
      <c r="G752" s="25">
        <f t="shared" si="11"/>
        <v>72.744399999999999</v>
      </c>
    </row>
    <row r="753" spans="1:7">
      <c r="A753" s="22" t="s">
        <v>19</v>
      </c>
      <c r="B753" s="16" t="s">
        <v>20</v>
      </c>
      <c r="C753" s="25">
        <v>370000</v>
      </c>
      <c r="D753" s="25">
        <v>270000</v>
      </c>
      <c r="E753" s="25">
        <v>221442.8</v>
      </c>
      <c r="F753" s="25">
        <v>184203.81</v>
      </c>
      <c r="G753" s="25">
        <f t="shared" si="11"/>
        <v>68.223633333333339</v>
      </c>
    </row>
    <row r="754" spans="1:7" ht="31.5">
      <c r="A754" s="21" t="s">
        <v>213</v>
      </c>
      <c r="B754" s="15" t="s">
        <v>106</v>
      </c>
      <c r="C754" s="24">
        <v>320000</v>
      </c>
      <c r="D754" s="24">
        <v>230000</v>
      </c>
      <c r="E754" s="24">
        <v>201230.58</v>
      </c>
      <c r="F754" s="24">
        <v>137853.19</v>
      </c>
      <c r="G754" s="24">
        <f t="shared" si="11"/>
        <v>59.936169565217391</v>
      </c>
    </row>
    <row r="755" spans="1:7">
      <c r="A755" s="22" t="s">
        <v>3</v>
      </c>
      <c r="B755" s="16" t="s">
        <v>4</v>
      </c>
      <c r="C755" s="25">
        <v>320000</v>
      </c>
      <c r="D755" s="25">
        <v>230000</v>
      </c>
      <c r="E755" s="25">
        <v>201230.58</v>
      </c>
      <c r="F755" s="25">
        <v>137853.19</v>
      </c>
      <c r="G755" s="25">
        <f t="shared" si="11"/>
        <v>59.936169565217391</v>
      </c>
    </row>
    <row r="756" spans="1:7">
      <c r="A756" s="22" t="s">
        <v>13</v>
      </c>
      <c r="B756" s="16" t="s">
        <v>14</v>
      </c>
      <c r="C756" s="25">
        <v>320000</v>
      </c>
      <c r="D756" s="25">
        <v>230000</v>
      </c>
      <c r="E756" s="25">
        <v>201230.58</v>
      </c>
      <c r="F756" s="25">
        <v>137853.19</v>
      </c>
      <c r="G756" s="25">
        <f t="shared" si="11"/>
        <v>59.936169565217391</v>
      </c>
    </row>
    <row r="757" spans="1:7">
      <c r="A757" s="22" t="s">
        <v>15</v>
      </c>
      <c r="B757" s="16" t="s">
        <v>16</v>
      </c>
      <c r="C757" s="25">
        <v>110000</v>
      </c>
      <c r="D757" s="25">
        <v>100000</v>
      </c>
      <c r="E757" s="25">
        <v>71900.399999999994</v>
      </c>
      <c r="F757" s="25">
        <v>71900.399999999994</v>
      </c>
      <c r="G757" s="25">
        <f t="shared" si="11"/>
        <v>71.900399999999991</v>
      </c>
    </row>
    <row r="758" spans="1:7">
      <c r="A758" s="22" t="s">
        <v>19</v>
      </c>
      <c r="B758" s="16" t="s">
        <v>20</v>
      </c>
      <c r="C758" s="25">
        <v>210000</v>
      </c>
      <c r="D758" s="25">
        <v>130000</v>
      </c>
      <c r="E758" s="25">
        <v>129330.18</v>
      </c>
      <c r="F758" s="25">
        <v>65952.789999999994</v>
      </c>
      <c r="G758" s="25">
        <f t="shared" si="11"/>
        <v>50.732915384615382</v>
      </c>
    </row>
    <row r="759" spans="1:7" ht="47.25">
      <c r="A759" s="21" t="s">
        <v>258</v>
      </c>
      <c r="B759" s="15" t="s">
        <v>259</v>
      </c>
      <c r="C759" s="24">
        <v>103944</v>
      </c>
      <c r="D759" s="24">
        <v>41580</v>
      </c>
      <c r="E759" s="24">
        <v>20788.8</v>
      </c>
      <c r="F759" s="24">
        <v>20788.8</v>
      </c>
      <c r="G759" s="24">
        <f t="shared" si="11"/>
        <v>49.997113997113999</v>
      </c>
    </row>
    <row r="760" spans="1:7">
      <c r="A760" s="22" t="s">
        <v>3</v>
      </c>
      <c r="B760" s="16" t="s">
        <v>4</v>
      </c>
      <c r="C760" s="25">
        <v>103944</v>
      </c>
      <c r="D760" s="25">
        <v>41580</v>
      </c>
      <c r="E760" s="25">
        <v>20788.8</v>
      </c>
      <c r="F760" s="25">
        <v>20788.8</v>
      </c>
      <c r="G760" s="25">
        <f t="shared" si="11"/>
        <v>49.997113997113999</v>
      </c>
    </row>
    <row r="761" spans="1:7" ht="31.5">
      <c r="A761" s="22" t="s">
        <v>5</v>
      </c>
      <c r="B761" s="16" t="s">
        <v>6</v>
      </c>
      <c r="C761" s="25">
        <v>103944</v>
      </c>
      <c r="D761" s="25">
        <v>41580</v>
      </c>
      <c r="E761" s="25">
        <v>20788.8</v>
      </c>
      <c r="F761" s="25">
        <v>20788.8</v>
      </c>
      <c r="G761" s="25">
        <f t="shared" si="11"/>
        <v>49.997113997113999</v>
      </c>
    </row>
    <row r="762" spans="1:7">
      <c r="A762" s="22" t="s">
        <v>7</v>
      </c>
      <c r="B762" s="16" t="s">
        <v>8</v>
      </c>
      <c r="C762" s="25">
        <v>85200</v>
      </c>
      <c r="D762" s="25">
        <v>34080</v>
      </c>
      <c r="E762" s="25">
        <v>17040</v>
      </c>
      <c r="F762" s="25">
        <v>17040</v>
      </c>
      <c r="G762" s="25">
        <f t="shared" si="11"/>
        <v>50</v>
      </c>
    </row>
    <row r="763" spans="1:7">
      <c r="A763" s="22" t="s">
        <v>9</v>
      </c>
      <c r="B763" s="16" t="s">
        <v>10</v>
      </c>
      <c r="C763" s="25">
        <v>85200</v>
      </c>
      <c r="D763" s="25">
        <v>34080</v>
      </c>
      <c r="E763" s="25">
        <v>17040</v>
      </c>
      <c r="F763" s="25">
        <v>17040</v>
      </c>
      <c r="G763" s="25">
        <f t="shared" si="11"/>
        <v>50</v>
      </c>
    </row>
    <row r="764" spans="1:7">
      <c r="A764" s="22" t="s">
        <v>11</v>
      </c>
      <c r="B764" s="16" t="s">
        <v>12</v>
      </c>
      <c r="C764" s="25">
        <v>18744</v>
      </c>
      <c r="D764" s="25">
        <v>7500</v>
      </c>
      <c r="E764" s="25">
        <v>3748.8</v>
      </c>
      <c r="F764" s="25">
        <v>3748.8</v>
      </c>
      <c r="G764" s="25">
        <f t="shared" si="11"/>
        <v>49.984000000000002</v>
      </c>
    </row>
    <row r="765" spans="1:7" ht="63">
      <c r="A765" s="21" t="s">
        <v>214</v>
      </c>
      <c r="B765" s="15" t="s">
        <v>107</v>
      </c>
      <c r="C765" s="24">
        <v>1786700</v>
      </c>
      <c r="D765" s="24">
        <v>956000</v>
      </c>
      <c r="E765" s="24">
        <v>908346.4</v>
      </c>
      <c r="F765" s="24">
        <v>908346.4</v>
      </c>
      <c r="G765" s="24">
        <f t="shared" si="11"/>
        <v>95.015313807531385</v>
      </c>
    </row>
    <row r="766" spans="1:7">
      <c r="A766" s="22" t="s">
        <v>3</v>
      </c>
      <c r="B766" s="16" t="s">
        <v>4</v>
      </c>
      <c r="C766" s="25">
        <v>1786700</v>
      </c>
      <c r="D766" s="25">
        <v>956000</v>
      </c>
      <c r="E766" s="25">
        <v>908346.4</v>
      </c>
      <c r="F766" s="25">
        <v>908346.4</v>
      </c>
      <c r="G766" s="25">
        <f t="shared" si="11"/>
        <v>95.015313807531385</v>
      </c>
    </row>
    <row r="767" spans="1:7" ht="31.5">
      <c r="A767" s="22" t="s">
        <v>5</v>
      </c>
      <c r="B767" s="16" t="s">
        <v>6</v>
      </c>
      <c r="C767" s="25">
        <v>806700</v>
      </c>
      <c r="D767" s="25">
        <v>351800</v>
      </c>
      <c r="E767" s="25">
        <v>338184</v>
      </c>
      <c r="F767" s="25">
        <v>338184</v>
      </c>
      <c r="G767" s="25">
        <f t="shared" si="11"/>
        <v>96.129619101762358</v>
      </c>
    </row>
    <row r="768" spans="1:7">
      <c r="A768" s="22" t="s">
        <v>7</v>
      </c>
      <c r="B768" s="16" t="s">
        <v>8</v>
      </c>
      <c r="C768" s="25">
        <v>661200</v>
      </c>
      <c r="D768" s="25">
        <v>288100</v>
      </c>
      <c r="E768" s="25">
        <v>277200</v>
      </c>
      <c r="F768" s="25">
        <v>277200</v>
      </c>
      <c r="G768" s="25">
        <f t="shared" si="11"/>
        <v>96.216591461298165</v>
      </c>
    </row>
    <row r="769" spans="1:7">
      <c r="A769" s="22" t="s">
        <v>9</v>
      </c>
      <c r="B769" s="16" t="s">
        <v>10</v>
      </c>
      <c r="C769" s="25">
        <v>661200</v>
      </c>
      <c r="D769" s="25">
        <v>288100</v>
      </c>
      <c r="E769" s="25">
        <v>277200</v>
      </c>
      <c r="F769" s="25">
        <v>277200</v>
      </c>
      <c r="G769" s="25">
        <f t="shared" si="11"/>
        <v>96.216591461298165</v>
      </c>
    </row>
    <row r="770" spans="1:7">
      <c r="A770" s="22" t="s">
        <v>11</v>
      </c>
      <c r="B770" s="16" t="s">
        <v>12</v>
      </c>
      <c r="C770" s="25">
        <v>145500</v>
      </c>
      <c r="D770" s="25">
        <v>63700</v>
      </c>
      <c r="E770" s="25">
        <v>60984</v>
      </c>
      <c r="F770" s="25">
        <v>60984</v>
      </c>
      <c r="G770" s="25">
        <f t="shared" si="11"/>
        <v>95.736263736263737</v>
      </c>
    </row>
    <row r="771" spans="1:7">
      <c r="A771" s="22" t="s">
        <v>13</v>
      </c>
      <c r="B771" s="16" t="s">
        <v>14</v>
      </c>
      <c r="C771" s="25">
        <v>160000</v>
      </c>
      <c r="D771" s="25">
        <v>150000</v>
      </c>
      <c r="E771" s="25">
        <v>149928.4</v>
      </c>
      <c r="F771" s="25">
        <v>149928.4</v>
      </c>
      <c r="G771" s="25">
        <f t="shared" si="11"/>
        <v>99.952266666666674</v>
      </c>
    </row>
    <row r="772" spans="1:7">
      <c r="A772" s="22" t="s">
        <v>15</v>
      </c>
      <c r="B772" s="16" t="s">
        <v>16</v>
      </c>
      <c r="C772" s="25">
        <v>93000</v>
      </c>
      <c r="D772" s="25">
        <v>83000</v>
      </c>
      <c r="E772" s="25">
        <v>82928.399999999994</v>
      </c>
      <c r="F772" s="25">
        <v>82928.399999999994</v>
      </c>
      <c r="G772" s="25">
        <f t="shared" si="11"/>
        <v>99.913734939759024</v>
      </c>
    </row>
    <row r="773" spans="1:7">
      <c r="A773" s="22" t="s">
        <v>19</v>
      </c>
      <c r="B773" s="16" t="s">
        <v>20</v>
      </c>
      <c r="C773" s="25">
        <v>67000</v>
      </c>
      <c r="D773" s="25">
        <v>67000</v>
      </c>
      <c r="E773" s="25">
        <v>67000</v>
      </c>
      <c r="F773" s="25">
        <v>67000</v>
      </c>
      <c r="G773" s="25">
        <f t="shared" si="11"/>
        <v>100</v>
      </c>
    </row>
    <row r="774" spans="1:7">
      <c r="A774" s="22" t="s">
        <v>177</v>
      </c>
      <c r="B774" s="16" t="s">
        <v>35</v>
      </c>
      <c r="C774" s="25">
        <v>820000</v>
      </c>
      <c r="D774" s="25">
        <v>454200</v>
      </c>
      <c r="E774" s="25">
        <v>420234</v>
      </c>
      <c r="F774" s="25">
        <v>420234</v>
      </c>
      <c r="G774" s="25">
        <f t="shared" si="11"/>
        <v>92.521796565389693</v>
      </c>
    </row>
    <row r="775" spans="1:7">
      <c r="A775" s="22" t="s">
        <v>178</v>
      </c>
      <c r="B775" s="16" t="s">
        <v>36</v>
      </c>
      <c r="C775" s="25">
        <v>820000</v>
      </c>
      <c r="D775" s="25">
        <v>454200</v>
      </c>
      <c r="E775" s="25">
        <v>420234</v>
      </c>
      <c r="F775" s="25">
        <v>420234</v>
      </c>
      <c r="G775" s="25">
        <f t="shared" ref="G775:G838" si="12">IF(D775=0,0,(F775/D775)*100)</f>
        <v>92.521796565389693</v>
      </c>
    </row>
    <row r="776" spans="1:7" ht="47.25">
      <c r="A776" s="3" t="s">
        <v>108</v>
      </c>
      <c r="B776" s="4" t="s">
        <v>131</v>
      </c>
      <c r="C776" s="7">
        <v>144441210</v>
      </c>
      <c r="D776" s="7">
        <v>92032410</v>
      </c>
      <c r="E776" s="7">
        <v>81804609.409999996</v>
      </c>
      <c r="F776" s="7">
        <v>81780308.600000009</v>
      </c>
      <c r="G776" s="7">
        <f t="shared" si="12"/>
        <v>88.860335831692353</v>
      </c>
    </row>
    <row r="777" spans="1:7">
      <c r="A777" s="22" t="s">
        <v>3</v>
      </c>
      <c r="B777" s="16" t="s">
        <v>4</v>
      </c>
      <c r="C777" s="25">
        <v>144441210</v>
      </c>
      <c r="D777" s="25">
        <v>92032410</v>
      </c>
      <c r="E777" s="25">
        <v>81804609.409999996</v>
      </c>
      <c r="F777" s="25">
        <v>81780308.600000009</v>
      </c>
      <c r="G777" s="25">
        <f t="shared" si="12"/>
        <v>88.860335831692353</v>
      </c>
    </row>
    <row r="778" spans="1:7" ht="31.5">
      <c r="A778" s="22" t="s">
        <v>5</v>
      </c>
      <c r="B778" s="16" t="s">
        <v>6</v>
      </c>
      <c r="C778" s="25">
        <v>3502400</v>
      </c>
      <c r="D778" s="25">
        <v>1866700</v>
      </c>
      <c r="E778" s="25">
        <v>1499040.72</v>
      </c>
      <c r="F778" s="25">
        <v>1499040.72</v>
      </c>
      <c r="G778" s="25">
        <f t="shared" si="12"/>
        <v>80.304318851449068</v>
      </c>
    </row>
    <row r="779" spans="1:7">
      <c r="A779" s="22" t="s">
        <v>7</v>
      </c>
      <c r="B779" s="16" t="s">
        <v>8</v>
      </c>
      <c r="C779" s="25">
        <v>2870700</v>
      </c>
      <c r="D779" s="25">
        <v>1530000</v>
      </c>
      <c r="E779" s="25">
        <v>1228036.24</v>
      </c>
      <c r="F779" s="25">
        <v>1228036.24</v>
      </c>
      <c r="G779" s="25">
        <f t="shared" si="12"/>
        <v>80.263806535947708</v>
      </c>
    </row>
    <row r="780" spans="1:7">
      <c r="A780" s="22" t="s">
        <v>9</v>
      </c>
      <c r="B780" s="16" t="s">
        <v>10</v>
      </c>
      <c r="C780" s="25">
        <v>2870700</v>
      </c>
      <c r="D780" s="25">
        <v>1530000</v>
      </c>
      <c r="E780" s="25">
        <v>1228036.24</v>
      </c>
      <c r="F780" s="25">
        <v>1228036.24</v>
      </c>
      <c r="G780" s="25">
        <f t="shared" si="12"/>
        <v>80.263806535947708</v>
      </c>
    </row>
    <row r="781" spans="1:7">
      <c r="A781" s="22" t="s">
        <v>11</v>
      </c>
      <c r="B781" s="16" t="s">
        <v>12</v>
      </c>
      <c r="C781" s="25">
        <v>631700</v>
      </c>
      <c r="D781" s="25">
        <v>336700</v>
      </c>
      <c r="E781" s="25">
        <v>271004.48</v>
      </c>
      <c r="F781" s="25">
        <v>271004.48</v>
      </c>
      <c r="G781" s="25">
        <f t="shared" si="12"/>
        <v>80.488411048411052</v>
      </c>
    </row>
    <row r="782" spans="1:7">
      <c r="A782" s="22" t="s">
        <v>13</v>
      </c>
      <c r="B782" s="16" t="s">
        <v>14</v>
      </c>
      <c r="C782" s="25">
        <v>46814100</v>
      </c>
      <c r="D782" s="25">
        <v>25695700</v>
      </c>
      <c r="E782" s="25">
        <v>19899093.940000001</v>
      </c>
      <c r="F782" s="25">
        <v>19899093.940000001</v>
      </c>
      <c r="G782" s="25">
        <f t="shared" si="12"/>
        <v>77.441338200554966</v>
      </c>
    </row>
    <row r="783" spans="1:7">
      <c r="A783" s="22" t="s">
        <v>15</v>
      </c>
      <c r="B783" s="16" t="s">
        <v>16</v>
      </c>
      <c r="C783" s="25">
        <v>202800</v>
      </c>
      <c r="D783" s="25">
        <v>181200</v>
      </c>
      <c r="E783" s="25">
        <v>152310.5</v>
      </c>
      <c r="F783" s="25">
        <v>152310.5</v>
      </c>
      <c r="G783" s="25">
        <f t="shared" si="12"/>
        <v>84.05656732891832</v>
      </c>
    </row>
    <row r="784" spans="1:7">
      <c r="A784" s="22" t="s">
        <v>19</v>
      </c>
      <c r="B784" s="16" t="s">
        <v>20</v>
      </c>
      <c r="C784" s="25">
        <v>36344300</v>
      </c>
      <c r="D784" s="25">
        <v>20354100</v>
      </c>
      <c r="E784" s="25">
        <v>16497774.9</v>
      </c>
      <c r="F784" s="25">
        <v>16497774.9</v>
      </c>
      <c r="G784" s="25">
        <f t="shared" si="12"/>
        <v>81.053816675755741</v>
      </c>
    </row>
    <row r="785" spans="1:7">
      <c r="A785" s="22" t="s">
        <v>21</v>
      </c>
      <c r="B785" s="16" t="s">
        <v>22</v>
      </c>
      <c r="C785" s="25">
        <v>12600</v>
      </c>
      <c r="D785" s="25">
        <v>12600</v>
      </c>
      <c r="E785" s="25">
        <v>12523.78</v>
      </c>
      <c r="F785" s="25">
        <v>12523.78</v>
      </c>
      <c r="G785" s="25">
        <f t="shared" si="12"/>
        <v>99.395079365079368</v>
      </c>
    </row>
    <row r="786" spans="1:7">
      <c r="A786" s="22" t="s">
        <v>167</v>
      </c>
      <c r="B786" s="16" t="s">
        <v>23</v>
      </c>
      <c r="C786" s="25">
        <v>9979400</v>
      </c>
      <c r="D786" s="25">
        <v>4872800</v>
      </c>
      <c r="E786" s="25">
        <v>3231854.76</v>
      </c>
      <c r="F786" s="25">
        <v>3231854.76</v>
      </c>
      <c r="G786" s="25">
        <f t="shared" si="12"/>
        <v>66.324387621080277</v>
      </c>
    </row>
    <row r="787" spans="1:7">
      <c r="A787" s="22" t="s">
        <v>168</v>
      </c>
      <c r="B787" s="16" t="s">
        <v>24</v>
      </c>
      <c r="C787" s="25">
        <v>8600</v>
      </c>
      <c r="D787" s="25">
        <v>4800</v>
      </c>
      <c r="E787" s="25">
        <v>2442.4499999999998</v>
      </c>
      <c r="F787" s="25">
        <v>2442.4499999999998</v>
      </c>
      <c r="G787" s="25">
        <f t="shared" si="12"/>
        <v>50.884374999999991</v>
      </c>
    </row>
    <row r="788" spans="1:7">
      <c r="A788" s="22" t="s">
        <v>169</v>
      </c>
      <c r="B788" s="16" t="s">
        <v>25</v>
      </c>
      <c r="C788" s="25">
        <v>600</v>
      </c>
      <c r="D788" s="25">
        <v>300</v>
      </c>
      <c r="E788" s="25">
        <v>59.28</v>
      </c>
      <c r="F788" s="25">
        <v>59.28</v>
      </c>
      <c r="G788" s="25">
        <f t="shared" si="12"/>
        <v>19.759999999999998</v>
      </c>
    </row>
    <row r="789" spans="1:7">
      <c r="A789" s="22" t="s">
        <v>170</v>
      </c>
      <c r="B789" s="16" t="s">
        <v>26</v>
      </c>
      <c r="C789" s="25">
        <v>9955200</v>
      </c>
      <c r="D789" s="25">
        <v>4852700</v>
      </c>
      <c r="E789" s="25">
        <v>3229147.59</v>
      </c>
      <c r="F789" s="25">
        <v>3229147.59</v>
      </c>
      <c r="G789" s="25">
        <f t="shared" si="12"/>
        <v>66.543317946710076</v>
      </c>
    </row>
    <row r="790" spans="1:7">
      <c r="A790" s="22" t="s">
        <v>171</v>
      </c>
      <c r="B790" s="16" t="s">
        <v>27</v>
      </c>
      <c r="C790" s="25">
        <v>15000</v>
      </c>
      <c r="D790" s="25">
        <v>15000</v>
      </c>
      <c r="E790" s="25">
        <v>205.44</v>
      </c>
      <c r="F790" s="25">
        <v>205.44</v>
      </c>
      <c r="G790" s="25">
        <f t="shared" si="12"/>
        <v>1.3695999999999999</v>
      </c>
    </row>
    <row r="791" spans="1:7" ht="31.5">
      <c r="A791" s="22" t="s">
        <v>29</v>
      </c>
      <c r="B791" s="16" t="s">
        <v>30</v>
      </c>
      <c r="C791" s="25">
        <v>275000</v>
      </c>
      <c r="D791" s="25">
        <v>275000</v>
      </c>
      <c r="E791" s="25">
        <v>4630</v>
      </c>
      <c r="F791" s="25">
        <v>4630</v>
      </c>
      <c r="G791" s="25">
        <f t="shared" si="12"/>
        <v>1.6836363636363636</v>
      </c>
    </row>
    <row r="792" spans="1:7" ht="47.25">
      <c r="A792" s="22" t="s">
        <v>173</v>
      </c>
      <c r="B792" s="16" t="s">
        <v>174</v>
      </c>
      <c r="C792" s="25">
        <v>55000</v>
      </c>
      <c r="D792" s="25">
        <v>55000</v>
      </c>
      <c r="E792" s="25">
        <v>0</v>
      </c>
      <c r="F792" s="25">
        <v>0</v>
      </c>
      <c r="G792" s="25">
        <f t="shared" si="12"/>
        <v>0</v>
      </c>
    </row>
    <row r="793" spans="1:7" ht="47.25">
      <c r="A793" s="22" t="s">
        <v>31</v>
      </c>
      <c r="B793" s="16" t="s">
        <v>32</v>
      </c>
      <c r="C793" s="25">
        <v>220000</v>
      </c>
      <c r="D793" s="25">
        <v>220000</v>
      </c>
      <c r="E793" s="25">
        <v>4630</v>
      </c>
      <c r="F793" s="25">
        <v>4630</v>
      </c>
      <c r="G793" s="25">
        <f t="shared" si="12"/>
        <v>2.1045454545454545</v>
      </c>
    </row>
    <row r="794" spans="1:7">
      <c r="A794" s="22" t="s">
        <v>175</v>
      </c>
      <c r="B794" s="16" t="s">
        <v>33</v>
      </c>
      <c r="C794" s="25">
        <v>94107310</v>
      </c>
      <c r="D794" s="25">
        <v>64459310</v>
      </c>
      <c r="E794" s="25">
        <v>60400334.57</v>
      </c>
      <c r="F794" s="25">
        <v>60378254.409999996</v>
      </c>
      <c r="G794" s="25">
        <f t="shared" si="12"/>
        <v>93.668787968720096</v>
      </c>
    </row>
    <row r="795" spans="1:7" ht="31.5">
      <c r="A795" s="22" t="s">
        <v>176</v>
      </c>
      <c r="B795" s="16" t="s">
        <v>34</v>
      </c>
      <c r="C795" s="25">
        <v>94107310</v>
      </c>
      <c r="D795" s="25">
        <v>64459310</v>
      </c>
      <c r="E795" s="25">
        <v>60400334.57</v>
      </c>
      <c r="F795" s="25">
        <v>60378254.409999996</v>
      </c>
      <c r="G795" s="25">
        <f t="shared" si="12"/>
        <v>93.668787968720096</v>
      </c>
    </row>
    <row r="796" spans="1:7">
      <c r="A796" s="22" t="s">
        <v>37</v>
      </c>
      <c r="B796" s="16" t="s">
        <v>38</v>
      </c>
      <c r="C796" s="25">
        <v>17400</v>
      </c>
      <c r="D796" s="25">
        <v>10700</v>
      </c>
      <c r="E796" s="25">
        <v>6140.18</v>
      </c>
      <c r="F796" s="25">
        <v>3919.53</v>
      </c>
      <c r="G796" s="25">
        <f t="shared" si="12"/>
        <v>36.631121495327108</v>
      </c>
    </row>
    <row r="797" spans="1:7" ht="47.25">
      <c r="A797" s="21" t="s">
        <v>59</v>
      </c>
      <c r="B797" s="15" t="s">
        <v>60</v>
      </c>
      <c r="C797" s="24">
        <v>4294900</v>
      </c>
      <c r="D797" s="24">
        <v>2573300</v>
      </c>
      <c r="E797" s="24">
        <v>1723354.3299999998</v>
      </c>
      <c r="F797" s="24">
        <v>1721133.68</v>
      </c>
      <c r="G797" s="24">
        <f t="shared" si="12"/>
        <v>66.884299537558775</v>
      </c>
    </row>
    <row r="798" spans="1:7">
      <c r="A798" s="22" t="s">
        <v>3</v>
      </c>
      <c r="B798" s="16" t="s">
        <v>4</v>
      </c>
      <c r="C798" s="25">
        <v>4294900</v>
      </c>
      <c r="D798" s="25">
        <v>2573300</v>
      </c>
      <c r="E798" s="25">
        <v>1723354.3299999998</v>
      </c>
      <c r="F798" s="25">
        <v>1721133.68</v>
      </c>
      <c r="G798" s="25">
        <f t="shared" si="12"/>
        <v>66.884299537558775</v>
      </c>
    </row>
    <row r="799" spans="1:7" ht="31.5">
      <c r="A799" s="22" t="s">
        <v>5</v>
      </c>
      <c r="B799" s="16" t="s">
        <v>6</v>
      </c>
      <c r="C799" s="25">
        <v>3502400</v>
      </c>
      <c r="D799" s="25">
        <v>1866700</v>
      </c>
      <c r="E799" s="25">
        <v>1499040.72</v>
      </c>
      <c r="F799" s="25">
        <v>1499040.72</v>
      </c>
      <c r="G799" s="25">
        <f t="shared" si="12"/>
        <v>80.304318851449068</v>
      </c>
    </row>
    <row r="800" spans="1:7">
      <c r="A800" s="22" t="s">
        <v>7</v>
      </c>
      <c r="B800" s="16" t="s">
        <v>8</v>
      </c>
      <c r="C800" s="25">
        <v>2870700</v>
      </c>
      <c r="D800" s="25">
        <v>1530000</v>
      </c>
      <c r="E800" s="25">
        <v>1228036.24</v>
      </c>
      <c r="F800" s="25">
        <v>1228036.24</v>
      </c>
      <c r="G800" s="25">
        <f t="shared" si="12"/>
        <v>80.263806535947708</v>
      </c>
    </row>
    <row r="801" spans="1:7">
      <c r="A801" s="22" t="s">
        <v>9</v>
      </c>
      <c r="B801" s="16" t="s">
        <v>10</v>
      </c>
      <c r="C801" s="25">
        <v>2870700</v>
      </c>
      <c r="D801" s="25">
        <v>1530000</v>
      </c>
      <c r="E801" s="25">
        <v>1228036.24</v>
      </c>
      <c r="F801" s="25">
        <v>1228036.24</v>
      </c>
      <c r="G801" s="25">
        <f t="shared" si="12"/>
        <v>80.263806535947708</v>
      </c>
    </row>
    <row r="802" spans="1:7">
      <c r="A802" s="22" t="s">
        <v>11</v>
      </c>
      <c r="B802" s="16" t="s">
        <v>12</v>
      </c>
      <c r="C802" s="25">
        <v>631700</v>
      </c>
      <c r="D802" s="25">
        <v>336700</v>
      </c>
      <c r="E802" s="25">
        <v>271004.48</v>
      </c>
      <c r="F802" s="25">
        <v>271004.48</v>
      </c>
      <c r="G802" s="25">
        <f t="shared" si="12"/>
        <v>80.488411048411052</v>
      </c>
    </row>
    <row r="803" spans="1:7">
      <c r="A803" s="22" t="s">
        <v>13</v>
      </c>
      <c r="B803" s="16" t="s">
        <v>14</v>
      </c>
      <c r="C803" s="25">
        <v>775100</v>
      </c>
      <c r="D803" s="25">
        <v>695900</v>
      </c>
      <c r="E803" s="25">
        <v>218173.43000000002</v>
      </c>
      <c r="F803" s="25">
        <v>218173.43000000002</v>
      </c>
      <c r="G803" s="25">
        <f t="shared" si="12"/>
        <v>31.351261675528097</v>
      </c>
    </row>
    <row r="804" spans="1:7">
      <c r="A804" s="22" t="s">
        <v>15</v>
      </c>
      <c r="B804" s="16" t="s">
        <v>16</v>
      </c>
      <c r="C804" s="25">
        <v>202800</v>
      </c>
      <c r="D804" s="25">
        <v>181200</v>
      </c>
      <c r="E804" s="25">
        <v>152310.5</v>
      </c>
      <c r="F804" s="25">
        <v>152310.5</v>
      </c>
      <c r="G804" s="25">
        <f t="shared" si="12"/>
        <v>84.05656732891832</v>
      </c>
    </row>
    <row r="805" spans="1:7">
      <c r="A805" s="22" t="s">
        <v>19</v>
      </c>
      <c r="B805" s="16" t="s">
        <v>20</v>
      </c>
      <c r="C805" s="25">
        <v>545300</v>
      </c>
      <c r="D805" s="25">
        <v>494300</v>
      </c>
      <c r="E805" s="25">
        <v>49850.39</v>
      </c>
      <c r="F805" s="25">
        <v>49850.39</v>
      </c>
      <c r="G805" s="25">
        <f t="shared" si="12"/>
        <v>10.085047541978556</v>
      </c>
    </row>
    <row r="806" spans="1:7">
      <c r="A806" s="22" t="s">
        <v>21</v>
      </c>
      <c r="B806" s="16" t="s">
        <v>22</v>
      </c>
      <c r="C806" s="25">
        <v>12600</v>
      </c>
      <c r="D806" s="25">
        <v>12600</v>
      </c>
      <c r="E806" s="25">
        <v>12523.78</v>
      </c>
      <c r="F806" s="25">
        <v>12523.78</v>
      </c>
      <c r="G806" s="25">
        <f t="shared" si="12"/>
        <v>99.395079365079368</v>
      </c>
    </row>
    <row r="807" spans="1:7">
      <c r="A807" s="22" t="s">
        <v>167</v>
      </c>
      <c r="B807" s="16" t="s">
        <v>23</v>
      </c>
      <c r="C807" s="25">
        <v>14400</v>
      </c>
      <c r="D807" s="25">
        <v>7800</v>
      </c>
      <c r="E807" s="25">
        <v>3488.76</v>
      </c>
      <c r="F807" s="25">
        <v>3488.76</v>
      </c>
      <c r="G807" s="25">
        <f t="shared" si="12"/>
        <v>44.727692307692315</v>
      </c>
    </row>
    <row r="808" spans="1:7">
      <c r="A808" s="22" t="s">
        <v>168</v>
      </c>
      <c r="B808" s="16" t="s">
        <v>24</v>
      </c>
      <c r="C808" s="25">
        <v>8600</v>
      </c>
      <c r="D808" s="25">
        <v>4800</v>
      </c>
      <c r="E808" s="25">
        <v>2442.4499999999998</v>
      </c>
      <c r="F808" s="25">
        <v>2442.4499999999998</v>
      </c>
      <c r="G808" s="25">
        <f t="shared" si="12"/>
        <v>50.884374999999991</v>
      </c>
    </row>
    <row r="809" spans="1:7">
      <c r="A809" s="22" t="s">
        <v>169</v>
      </c>
      <c r="B809" s="16" t="s">
        <v>25</v>
      </c>
      <c r="C809" s="25">
        <v>600</v>
      </c>
      <c r="D809" s="25">
        <v>300</v>
      </c>
      <c r="E809" s="25">
        <v>59.28</v>
      </c>
      <c r="F809" s="25">
        <v>59.28</v>
      </c>
      <c r="G809" s="25">
        <f t="shared" si="12"/>
        <v>19.759999999999998</v>
      </c>
    </row>
    <row r="810" spans="1:7">
      <c r="A810" s="22" t="s">
        <v>170</v>
      </c>
      <c r="B810" s="16" t="s">
        <v>26</v>
      </c>
      <c r="C810" s="25">
        <v>5200</v>
      </c>
      <c r="D810" s="25">
        <v>2700</v>
      </c>
      <c r="E810" s="25">
        <v>987.03</v>
      </c>
      <c r="F810" s="25">
        <v>987.03</v>
      </c>
      <c r="G810" s="25">
        <f t="shared" si="12"/>
        <v>36.556666666666665</v>
      </c>
    </row>
    <row r="811" spans="1:7">
      <c r="A811" s="22" t="s">
        <v>37</v>
      </c>
      <c r="B811" s="16" t="s">
        <v>38</v>
      </c>
      <c r="C811" s="25">
        <v>17400</v>
      </c>
      <c r="D811" s="25">
        <v>10700</v>
      </c>
      <c r="E811" s="25">
        <v>6140.18</v>
      </c>
      <c r="F811" s="25">
        <v>3919.53</v>
      </c>
      <c r="G811" s="25">
        <f t="shared" si="12"/>
        <v>36.631121495327108</v>
      </c>
    </row>
    <row r="812" spans="1:7" ht="47.25">
      <c r="A812" s="21" t="s">
        <v>41</v>
      </c>
      <c r="B812" s="15" t="s">
        <v>42</v>
      </c>
      <c r="C812" s="24">
        <v>25000</v>
      </c>
      <c r="D812" s="24">
        <v>25000</v>
      </c>
      <c r="E812" s="24">
        <v>2200</v>
      </c>
      <c r="F812" s="24">
        <v>2200</v>
      </c>
      <c r="G812" s="24">
        <f t="shared" si="12"/>
        <v>8.7999999999999989</v>
      </c>
    </row>
    <row r="813" spans="1:7">
      <c r="A813" s="22" t="s">
        <v>3</v>
      </c>
      <c r="B813" s="16" t="s">
        <v>4</v>
      </c>
      <c r="C813" s="25">
        <v>25000</v>
      </c>
      <c r="D813" s="25">
        <v>25000</v>
      </c>
      <c r="E813" s="25">
        <v>2200</v>
      </c>
      <c r="F813" s="25">
        <v>2200</v>
      </c>
      <c r="G813" s="25">
        <f t="shared" si="12"/>
        <v>8.7999999999999989</v>
      </c>
    </row>
    <row r="814" spans="1:7">
      <c r="A814" s="22" t="s">
        <v>13</v>
      </c>
      <c r="B814" s="16" t="s">
        <v>14</v>
      </c>
      <c r="C814" s="25">
        <v>25000</v>
      </c>
      <c r="D814" s="25">
        <v>25000</v>
      </c>
      <c r="E814" s="25">
        <v>2200</v>
      </c>
      <c r="F814" s="25">
        <v>2200</v>
      </c>
      <c r="G814" s="25">
        <f t="shared" si="12"/>
        <v>8.7999999999999989</v>
      </c>
    </row>
    <row r="815" spans="1:7" ht="31.5">
      <c r="A815" s="22" t="s">
        <v>29</v>
      </c>
      <c r="B815" s="16" t="s">
        <v>30</v>
      </c>
      <c r="C815" s="25">
        <v>25000</v>
      </c>
      <c r="D815" s="25">
        <v>25000</v>
      </c>
      <c r="E815" s="25">
        <v>2200</v>
      </c>
      <c r="F815" s="25">
        <v>2200</v>
      </c>
      <c r="G815" s="25">
        <f t="shared" si="12"/>
        <v>8.7999999999999989</v>
      </c>
    </row>
    <row r="816" spans="1:7" ht="47.25">
      <c r="A816" s="22" t="s">
        <v>31</v>
      </c>
      <c r="B816" s="16" t="s">
        <v>32</v>
      </c>
      <c r="C816" s="25">
        <v>25000</v>
      </c>
      <c r="D816" s="25">
        <v>25000</v>
      </c>
      <c r="E816" s="25">
        <v>2200</v>
      </c>
      <c r="F816" s="25">
        <v>2200</v>
      </c>
      <c r="G816" s="25">
        <f t="shared" si="12"/>
        <v>8.7999999999999989</v>
      </c>
    </row>
    <row r="817" spans="1:7">
      <c r="A817" s="21" t="s">
        <v>43</v>
      </c>
      <c r="B817" s="15" t="s">
        <v>44</v>
      </c>
      <c r="C817" s="24">
        <v>99000</v>
      </c>
      <c r="D817" s="24">
        <v>49800</v>
      </c>
      <c r="E817" s="24">
        <v>37425</v>
      </c>
      <c r="F817" s="24">
        <v>37425</v>
      </c>
      <c r="G817" s="24">
        <f t="shared" si="12"/>
        <v>75.150602409638552</v>
      </c>
    </row>
    <row r="818" spans="1:7">
      <c r="A818" s="22" t="s">
        <v>3</v>
      </c>
      <c r="B818" s="16" t="s">
        <v>4</v>
      </c>
      <c r="C818" s="25">
        <v>99000</v>
      </c>
      <c r="D818" s="25">
        <v>49800</v>
      </c>
      <c r="E818" s="25">
        <v>37425</v>
      </c>
      <c r="F818" s="25">
        <v>37425</v>
      </c>
      <c r="G818" s="25">
        <f t="shared" si="12"/>
        <v>75.150602409638552</v>
      </c>
    </row>
    <row r="819" spans="1:7">
      <c r="A819" s="22" t="s">
        <v>13</v>
      </c>
      <c r="B819" s="16" t="s">
        <v>14</v>
      </c>
      <c r="C819" s="25">
        <v>99000</v>
      </c>
      <c r="D819" s="25">
        <v>49800</v>
      </c>
      <c r="E819" s="25">
        <v>37425</v>
      </c>
      <c r="F819" s="25">
        <v>37425</v>
      </c>
      <c r="G819" s="25">
        <f t="shared" si="12"/>
        <v>75.150602409638552</v>
      </c>
    </row>
    <row r="820" spans="1:7">
      <c r="A820" s="22" t="s">
        <v>19</v>
      </c>
      <c r="B820" s="16" t="s">
        <v>20</v>
      </c>
      <c r="C820" s="25">
        <v>99000</v>
      </c>
      <c r="D820" s="25">
        <v>49800</v>
      </c>
      <c r="E820" s="25">
        <v>37425</v>
      </c>
      <c r="F820" s="25">
        <v>37425</v>
      </c>
      <c r="G820" s="25">
        <f t="shared" si="12"/>
        <v>75.150602409638552</v>
      </c>
    </row>
    <row r="821" spans="1:7">
      <c r="A821" s="21" t="s">
        <v>109</v>
      </c>
      <c r="B821" s="15" t="s">
        <v>110</v>
      </c>
      <c r="C821" s="24">
        <v>30000</v>
      </c>
      <c r="D821" s="24">
        <v>10000</v>
      </c>
      <c r="E821" s="24">
        <v>9763.66</v>
      </c>
      <c r="F821" s="24">
        <v>9763.66</v>
      </c>
      <c r="G821" s="24">
        <f t="shared" si="12"/>
        <v>97.636600000000001</v>
      </c>
    </row>
    <row r="822" spans="1:7">
      <c r="A822" s="22" t="s">
        <v>3</v>
      </c>
      <c r="B822" s="16" t="s">
        <v>4</v>
      </c>
      <c r="C822" s="25">
        <v>30000</v>
      </c>
      <c r="D822" s="25">
        <v>10000</v>
      </c>
      <c r="E822" s="25">
        <v>9763.66</v>
      </c>
      <c r="F822" s="25">
        <v>9763.66</v>
      </c>
      <c r="G822" s="25">
        <f t="shared" si="12"/>
        <v>97.636600000000001</v>
      </c>
    </row>
    <row r="823" spans="1:7">
      <c r="A823" s="22" t="s">
        <v>175</v>
      </c>
      <c r="B823" s="16" t="s">
        <v>33</v>
      </c>
      <c r="C823" s="25">
        <v>30000</v>
      </c>
      <c r="D823" s="25">
        <v>10000</v>
      </c>
      <c r="E823" s="25">
        <v>9763.66</v>
      </c>
      <c r="F823" s="25">
        <v>9763.66</v>
      </c>
      <c r="G823" s="25">
        <f t="shared" si="12"/>
        <v>97.636600000000001</v>
      </c>
    </row>
    <row r="824" spans="1:7" ht="31.5">
      <c r="A824" s="22" t="s">
        <v>176</v>
      </c>
      <c r="B824" s="16" t="s">
        <v>34</v>
      </c>
      <c r="C824" s="25">
        <v>30000</v>
      </c>
      <c r="D824" s="25">
        <v>10000</v>
      </c>
      <c r="E824" s="25">
        <v>9763.66</v>
      </c>
      <c r="F824" s="25">
        <v>9763.66</v>
      </c>
      <c r="G824" s="25">
        <f t="shared" si="12"/>
        <v>97.636600000000001</v>
      </c>
    </row>
    <row r="825" spans="1:7" ht="31.5">
      <c r="A825" s="21" t="s">
        <v>156</v>
      </c>
      <c r="B825" s="15" t="s">
        <v>157</v>
      </c>
      <c r="C825" s="24">
        <v>319069</v>
      </c>
      <c r="D825" s="24">
        <v>319069</v>
      </c>
      <c r="E825" s="24">
        <v>0</v>
      </c>
      <c r="F825" s="24">
        <v>0</v>
      </c>
      <c r="G825" s="24">
        <f t="shared" si="12"/>
        <v>0</v>
      </c>
    </row>
    <row r="826" spans="1:7">
      <c r="A826" s="22" t="s">
        <v>3</v>
      </c>
      <c r="B826" s="16" t="s">
        <v>4</v>
      </c>
      <c r="C826" s="25">
        <v>319069</v>
      </c>
      <c r="D826" s="25">
        <v>319069</v>
      </c>
      <c r="E826" s="25">
        <v>0</v>
      </c>
      <c r="F826" s="25">
        <v>0</v>
      </c>
      <c r="G826" s="25">
        <f t="shared" si="12"/>
        <v>0</v>
      </c>
    </row>
    <row r="827" spans="1:7">
      <c r="A827" s="22" t="s">
        <v>175</v>
      </c>
      <c r="B827" s="16" t="s">
        <v>33</v>
      </c>
      <c r="C827" s="25">
        <v>319069</v>
      </c>
      <c r="D827" s="25">
        <v>319069</v>
      </c>
      <c r="E827" s="25">
        <v>0</v>
      </c>
      <c r="F827" s="25">
        <v>0</v>
      </c>
      <c r="G827" s="25">
        <f t="shared" si="12"/>
        <v>0</v>
      </c>
    </row>
    <row r="828" spans="1:7" ht="31.5">
      <c r="A828" s="22" t="s">
        <v>176</v>
      </c>
      <c r="B828" s="16" t="s">
        <v>34</v>
      </c>
      <c r="C828" s="25">
        <v>319069</v>
      </c>
      <c r="D828" s="25">
        <v>319069</v>
      </c>
      <c r="E828" s="25">
        <v>0</v>
      </c>
      <c r="F828" s="25">
        <v>0</v>
      </c>
      <c r="G828" s="25">
        <f t="shared" si="12"/>
        <v>0</v>
      </c>
    </row>
    <row r="829" spans="1:7" ht="31.5">
      <c r="A829" s="21" t="s">
        <v>215</v>
      </c>
      <c r="B829" s="15" t="s">
        <v>111</v>
      </c>
      <c r="C829" s="24">
        <v>300000</v>
      </c>
      <c r="D829" s="24">
        <v>300000</v>
      </c>
      <c r="E829" s="24">
        <v>0</v>
      </c>
      <c r="F829" s="24">
        <v>0</v>
      </c>
      <c r="G829" s="24">
        <f t="shared" si="12"/>
        <v>0</v>
      </c>
    </row>
    <row r="830" spans="1:7">
      <c r="A830" s="22" t="s">
        <v>3</v>
      </c>
      <c r="B830" s="16" t="s">
        <v>4</v>
      </c>
      <c r="C830" s="25">
        <v>300000</v>
      </c>
      <c r="D830" s="25">
        <v>300000</v>
      </c>
      <c r="E830" s="25">
        <v>0</v>
      </c>
      <c r="F830" s="25">
        <v>0</v>
      </c>
      <c r="G830" s="25">
        <f t="shared" si="12"/>
        <v>0</v>
      </c>
    </row>
    <row r="831" spans="1:7">
      <c r="A831" s="22" t="s">
        <v>175</v>
      </c>
      <c r="B831" s="16" t="s">
        <v>33</v>
      </c>
      <c r="C831" s="25">
        <v>300000</v>
      </c>
      <c r="D831" s="25">
        <v>300000</v>
      </c>
      <c r="E831" s="25">
        <v>0</v>
      </c>
      <c r="F831" s="25">
        <v>0</v>
      </c>
      <c r="G831" s="25">
        <f t="shared" si="12"/>
        <v>0</v>
      </c>
    </row>
    <row r="832" spans="1:7" ht="31.5">
      <c r="A832" s="22" t="s">
        <v>176</v>
      </c>
      <c r="B832" s="16" t="s">
        <v>34</v>
      </c>
      <c r="C832" s="25">
        <v>300000</v>
      </c>
      <c r="D832" s="25">
        <v>300000</v>
      </c>
      <c r="E832" s="25">
        <v>0</v>
      </c>
      <c r="F832" s="25">
        <v>0</v>
      </c>
      <c r="G832" s="25">
        <f t="shared" si="12"/>
        <v>0</v>
      </c>
    </row>
    <row r="833" spans="1:7" ht="31.5">
      <c r="A833" s="21" t="s">
        <v>216</v>
      </c>
      <c r="B833" s="15" t="s">
        <v>112</v>
      </c>
      <c r="C833" s="24">
        <v>1493000</v>
      </c>
      <c r="D833" s="24">
        <v>750000</v>
      </c>
      <c r="E833" s="24">
        <v>640898.13</v>
      </c>
      <c r="F833" s="24">
        <v>640898.13</v>
      </c>
      <c r="G833" s="24">
        <f t="shared" si="12"/>
        <v>85.453084000000004</v>
      </c>
    </row>
    <row r="834" spans="1:7">
      <c r="A834" s="22" t="s">
        <v>3</v>
      </c>
      <c r="B834" s="16" t="s">
        <v>4</v>
      </c>
      <c r="C834" s="25">
        <v>1493000</v>
      </c>
      <c r="D834" s="25">
        <v>750000</v>
      </c>
      <c r="E834" s="25">
        <v>640898.13</v>
      </c>
      <c r="F834" s="25">
        <v>640898.13</v>
      </c>
      <c r="G834" s="25">
        <f t="shared" si="12"/>
        <v>85.453084000000004</v>
      </c>
    </row>
    <row r="835" spans="1:7">
      <c r="A835" s="22" t="s">
        <v>175</v>
      </c>
      <c r="B835" s="16" t="s">
        <v>33</v>
      </c>
      <c r="C835" s="25">
        <v>1493000</v>
      </c>
      <c r="D835" s="25">
        <v>750000</v>
      </c>
      <c r="E835" s="25">
        <v>640898.13</v>
      </c>
      <c r="F835" s="25">
        <v>640898.13</v>
      </c>
      <c r="G835" s="25">
        <f t="shared" si="12"/>
        <v>85.453084000000004</v>
      </c>
    </row>
    <row r="836" spans="1:7" ht="31.5">
      <c r="A836" s="22" t="s">
        <v>176</v>
      </c>
      <c r="B836" s="16" t="s">
        <v>34</v>
      </c>
      <c r="C836" s="25">
        <v>1493000</v>
      </c>
      <c r="D836" s="25">
        <v>750000</v>
      </c>
      <c r="E836" s="25">
        <v>640898.13</v>
      </c>
      <c r="F836" s="25">
        <v>640898.13</v>
      </c>
      <c r="G836" s="25">
        <f t="shared" si="12"/>
        <v>85.453084000000004</v>
      </c>
    </row>
    <row r="837" spans="1:7">
      <c r="A837" s="21" t="s">
        <v>182</v>
      </c>
      <c r="B837" s="15" t="s">
        <v>51</v>
      </c>
      <c r="C837" s="24">
        <v>73985000</v>
      </c>
      <c r="D837" s="24">
        <v>36470000</v>
      </c>
      <c r="E837" s="24">
        <v>31701646.57</v>
      </c>
      <c r="F837" s="24">
        <v>31679566.41</v>
      </c>
      <c r="G837" s="24">
        <f t="shared" si="12"/>
        <v>86.864728297230599</v>
      </c>
    </row>
    <row r="838" spans="1:7">
      <c r="A838" s="22" t="s">
        <v>3</v>
      </c>
      <c r="B838" s="16" t="s">
        <v>4</v>
      </c>
      <c r="C838" s="25">
        <v>73985000</v>
      </c>
      <c r="D838" s="25">
        <v>36470000</v>
      </c>
      <c r="E838" s="25">
        <v>31701646.57</v>
      </c>
      <c r="F838" s="25">
        <v>31679566.41</v>
      </c>
      <c r="G838" s="25">
        <f t="shared" si="12"/>
        <v>86.864728297230599</v>
      </c>
    </row>
    <row r="839" spans="1:7">
      <c r="A839" s="22" t="s">
        <v>13</v>
      </c>
      <c r="B839" s="16" t="s">
        <v>14</v>
      </c>
      <c r="C839" s="25">
        <v>20160000</v>
      </c>
      <c r="D839" s="25">
        <v>10570000</v>
      </c>
      <c r="E839" s="25">
        <v>7546136.71</v>
      </c>
      <c r="F839" s="25">
        <v>7546136.71</v>
      </c>
      <c r="G839" s="25">
        <f t="shared" ref="G839:G902" si="13">IF(D839=0,0,(F839/D839)*100)</f>
        <v>71.39202185430463</v>
      </c>
    </row>
    <row r="840" spans="1:7">
      <c r="A840" s="22" t="s">
        <v>19</v>
      </c>
      <c r="B840" s="16" t="s">
        <v>20</v>
      </c>
      <c r="C840" s="25">
        <v>10000000</v>
      </c>
      <c r="D840" s="25">
        <v>5510000</v>
      </c>
      <c r="E840" s="25">
        <v>4315340.71</v>
      </c>
      <c r="F840" s="25">
        <v>4315340.71</v>
      </c>
      <c r="G840" s="25">
        <f t="shared" si="13"/>
        <v>78.31834319419238</v>
      </c>
    </row>
    <row r="841" spans="1:7">
      <c r="A841" s="22" t="s">
        <v>167</v>
      </c>
      <c r="B841" s="16" t="s">
        <v>23</v>
      </c>
      <c r="C841" s="25">
        <v>9965000</v>
      </c>
      <c r="D841" s="25">
        <v>4865000</v>
      </c>
      <c r="E841" s="25">
        <v>3228366</v>
      </c>
      <c r="F841" s="25">
        <v>3228366</v>
      </c>
      <c r="G841" s="25">
        <f t="shared" si="13"/>
        <v>66.359013360739979</v>
      </c>
    </row>
    <row r="842" spans="1:7">
      <c r="A842" s="22" t="s">
        <v>170</v>
      </c>
      <c r="B842" s="16" t="s">
        <v>26</v>
      </c>
      <c r="C842" s="25">
        <v>9950000</v>
      </c>
      <c r="D842" s="25">
        <v>4850000</v>
      </c>
      <c r="E842" s="25">
        <v>3228160.56</v>
      </c>
      <c r="F842" s="25">
        <v>3228160.56</v>
      </c>
      <c r="G842" s="25">
        <f t="shared" si="13"/>
        <v>66.560011546391749</v>
      </c>
    </row>
    <row r="843" spans="1:7">
      <c r="A843" s="22" t="s">
        <v>171</v>
      </c>
      <c r="B843" s="16" t="s">
        <v>27</v>
      </c>
      <c r="C843" s="25">
        <v>15000</v>
      </c>
      <c r="D843" s="25">
        <v>15000</v>
      </c>
      <c r="E843" s="25">
        <v>205.44</v>
      </c>
      <c r="F843" s="25">
        <v>205.44</v>
      </c>
      <c r="G843" s="25">
        <f t="shared" si="13"/>
        <v>1.3695999999999999</v>
      </c>
    </row>
    <row r="844" spans="1:7" ht="31.5">
      <c r="A844" s="22" t="s">
        <v>29</v>
      </c>
      <c r="B844" s="16" t="s">
        <v>30</v>
      </c>
      <c r="C844" s="25">
        <v>195000</v>
      </c>
      <c r="D844" s="25">
        <v>195000</v>
      </c>
      <c r="E844" s="25">
        <v>2430</v>
      </c>
      <c r="F844" s="25">
        <v>2430</v>
      </c>
      <c r="G844" s="25">
        <f t="shared" si="13"/>
        <v>1.2461538461538462</v>
      </c>
    </row>
    <row r="845" spans="1:7" ht="47.25">
      <c r="A845" s="22" t="s">
        <v>31</v>
      </c>
      <c r="B845" s="16" t="s">
        <v>32</v>
      </c>
      <c r="C845" s="25">
        <v>195000</v>
      </c>
      <c r="D845" s="25">
        <v>195000</v>
      </c>
      <c r="E845" s="25">
        <v>2430</v>
      </c>
      <c r="F845" s="25">
        <v>2430</v>
      </c>
      <c r="G845" s="25">
        <f t="shared" si="13"/>
        <v>1.2461538461538462</v>
      </c>
    </row>
    <row r="846" spans="1:7">
      <c r="A846" s="22" t="s">
        <v>175</v>
      </c>
      <c r="B846" s="16" t="s">
        <v>33</v>
      </c>
      <c r="C846" s="25">
        <v>53825000</v>
      </c>
      <c r="D846" s="25">
        <v>25900000</v>
      </c>
      <c r="E846" s="25">
        <v>24155509.859999999</v>
      </c>
      <c r="F846" s="25">
        <v>24133429.699999999</v>
      </c>
      <c r="G846" s="25">
        <f t="shared" si="13"/>
        <v>93.179265250965244</v>
      </c>
    </row>
    <row r="847" spans="1:7" ht="31.5">
      <c r="A847" s="22" t="s">
        <v>176</v>
      </c>
      <c r="B847" s="16" t="s">
        <v>34</v>
      </c>
      <c r="C847" s="25">
        <v>53825000</v>
      </c>
      <c r="D847" s="25">
        <v>25900000</v>
      </c>
      <c r="E847" s="25">
        <v>24155509.859999999</v>
      </c>
      <c r="F847" s="25">
        <v>24133429.699999999</v>
      </c>
      <c r="G847" s="25">
        <f t="shared" si="13"/>
        <v>93.179265250965244</v>
      </c>
    </row>
    <row r="848" spans="1:7">
      <c r="A848" s="21" t="s">
        <v>220</v>
      </c>
      <c r="B848" s="15" t="s">
        <v>117</v>
      </c>
      <c r="C848" s="24">
        <v>55000</v>
      </c>
      <c r="D848" s="24">
        <v>55000</v>
      </c>
      <c r="E848" s="24">
        <v>0</v>
      </c>
      <c r="F848" s="24">
        <v>0</v>
      </c>
      <c r="G848" s="24">
        <f t="shared" si="13"/>
        <v>0</v>
      </c>
    </row>
    <row r="849" spans="1:7">
      <c r="A849" s="22" t="s">
        <v>3</v>
      </c>
      <c r="B849" s="16" t="s">
        <v>4</v>
      </c>
      <c r="C849" s="25">
        <v>55000</v>
      </c>
      <c r="D849" s="25">
        <v>55000</v>
      </c>
      <c r="E849" s="25">
        <v>0</v>
      </c>
      <c r="F849" s="25">
        <v>0</v>
      </c>
      <c r="G849" s="25">
        <f t="shared" si="13"/>
        <v>0</v>
      </c>
    </row>
    <row r="850" spans="1:7">
      <c r="A850" s="22" t="s">
        <v>13</v>
      </c>
      <c r="B850" s="16" t="s">
        <v>14</v>
      </c>
      <c r="C850" s="25">
        <v>55000</v>
      </c>
      <c r="D850" s="25">
        <v>55000</v>
      </c>
      <c r="E850" s="25">
        <v>0</v>
      </c>
      <c r="F850" s="25">
        <v>0</v>
      </c>
      <c r="G850" s="25">
        <f t="shared" si="13"/>
        <v>0</v>
      </c>
    </row>
    <row r="851" spans="1:7" ht="31.5">
      <c r="A851" s="22" t="s">
        <v>29</v>
      </c>
      <c r="B851" s="16" t="s">
        <v>30</v>
      </c>
      <c r="C851" s="25">
        <v>55000</v>
      </c>
      <c r="D851" s="25">
        <v>55000</v>
      </c>
      <c r="E851" s="25">
        <v>0</v>
      </c>
      <c r="F851" s="25">
        <v>0</v>
      </c>
      <c r="G851" s="25">
        <f t="shared" si="13"/>
        <v>0</v>
      </c>
    </row>
    <row r="852" spans="1:7" ht="47.25">
      <c r="A852" s="22" t="s">
        <v>173</v>
      </c>
      <c r="B852" s="16" t="s">
        <v>174</v>
      </c>
      <c r="C852" s="25">
        <v>55000</v>
      </c>
      <c r="D852" s="25">
        <v>55000</v>
      </c>
      <c r="E852" s="25">
        <v>0</v>
      </c>
      <c r="F852" s="25">
        <v>0</v>
      </c>
      <c r="G852" s="25">
        <f t="shared" si="13"/>
        <v>0</v>
      </c>
    </row>
    <row r="853" spans="1:7" ht="47.25">
      <c r="A853" s="21" t="s">
        <v>217</v>
      </c>
      <c r="B853" s="15" t="s">
        <v>113</v>
      </c>
      <c r="C853" s="24">
        <v>25700000</v>
      </c>
      <c r="D853" s="24">
        <v>14300000</v>
      </c>
      <c r="E853" s="24">
        <v>12095158.800000001</v>
      </c>
      <c r="F853" s="24">
        <v>12095158.800000001</v>
      </c>
      <c r="G853" s="24">
        <f t="shared" si="13"/>
        <v>84.581530069930082</v>
      </c>
    </row>
    <row r="854" spans="1:7">
      <c r="A854" s="22" t="s">
        <v>3</v>
      </c>
      <c r="B854" s="16" t="s">
        <v>4</v>
      </c>
      <c r="C854" s="25">
        <v>25700000</v>
      </c>
      <c r="D854" s="25">
        <v>14300000</v>
      </c>
      <c r="E854" s="25">
        <v>12095158.800000001</v>
      </c>
      <c r="F854" s="25">
        <v>12095158.800000001</v>
      </c>
      <c r="G854" s="25">
        <f t="shared" si="13"/>
        <v>84.581530069930082</v>
      </c>
    </row>
    <row r="855" spans="1:7">
      <c r="A855" s="22" t="s">
        <v>13</v>
      </c>
      <c r="B855" s="16" t="s">
        <v>14</v>
      </c>
      <c r="C855" s="25">
        <v>25700000</v>
      </c>
      <c r="D855" s="25">
        <v>14300000</v>
      </c>
      <c r="E855" s="25">
        <v>12095158.800000001</v>
      </c>
      <c r="F855" s="25">
        <v>12095158.800000001</v>
      </c>
      <c r="G855" s="25">
        <f t="shared" si="13"/>
        <v>84.581530069930082</v>
      </c>
    </row>
    <row r="856" spans="1:7">
      <c r="A856" s="22" t="s">
        <v>19</v>
      </c>
      <c r="B856" s="16" t="s">
        <v>20</v>
      </c>
      <c r="C856" s="25">
        <v>25700000</v>
      </c>
      <c r="D856" s="25">
        <v>14300000</v>
      </c>
      <c r="E856" s="25">
        <v>12095158.800000001</v>
      </c>
      <c r="F856" s="25">
        <v>12095158.800000001</v>
      </c>
      <c r="G856" s="25">
        <f t="shared" si="13"/>
        <v>84.581530069930082</v>
      </c>
    </row>
    <row r="857" spans="1:7" ht="31.5">
      <c r="A857" s="21" t="s">
        <v>218</v>
      </c>
      <c r="B857" s="15" t="s">
        <v>114</v>
      </c>
      <c r="C857" s="24">
        <v>36119300</v>
      </c>
      <c r="D857" s="24">
        <v>35159300</v>
      </c>
      <c r="E857" s="24">
        <v>34256941.670000002</v>
      </c>
      <c r="F857" s="24">
        <v>34256941.670000002</v>
      </c>
      <c r="G857" s="24">
        <f t="shared" si="13"/>
        <v>97.433514518207133</v>
      </c>
    </row>
    <row r="858" spans="1:7">
      <c r="A858" s="22" t="s">
        <v>3</v>
      </c>
      <c r="B858" s="16" t="s">
        <v>4</v>
      </c>
      <c r="C858" s="25">
        <v>36119300</v>
      </c>
      <c r="D858" s="25">
        <v>35159300</v>
      </c>
      <c r="E858" s="25">
        <v>34256941.670000002</v>
      </c>
      <c r="F858" s="25">
        <v>34256941.670000002</v>
      </c>
      <c r="G858" s="25">
        <f t="shared" si="13"/>
        <v>97.433514518207133</v>
      </c>
    </row>
    <row r="859" spans="1:7">
      <c r="A859" s="22" t="s">
        <v>175</v>
      </c>
      <c r="B859" s="16" t="s">
        <v>33</v>
      </c>
      <c r="C859" s="25">
        <v>36119300</v>
      </c>
      <c r="D859" s="25">
        <v>35159300</v>
      </c>
      <c r="E859" s="25">
        <v>34256941.670000002</v>
      </c>
      <c r="F859" s="25">
        <v>34256941.670000002</v>
      </c>
      <c r="G859" s="25">
        <f t="shared" si="13"/>
        <v>97.433514518207133</v>
      </c>
    </row>
    <row r="860" spans="1:7" ht="31.5">
      <c r="A860" s="22" t="s">
        <v>176</v>
      </c>
      <c r="B860" s="16" t="s">
        <v>34</v>
      </c>
      <c r="C860" s="25">
        <v>36119300</v>
      </c>
      <c r="D860" s="25">
        <v>35159300</v>
      </c>
      <c r="E860" s="25">
        <v>34256941.670000002</v>
      </c>
      <c r="F860" s="25">
        <v>34256941.670000002</v>
      </c>
      <c r="G860" s="25">
        <f t="shared" si="13"/>
        <v>97.433514518207133</v>
      </c>
    </row>
    <row r="861" spans="1:7" ht="47.25">
      <c r="A861" s="21" t="s">
        <v>219</v>
      </c>
      <c r="B861" s="15" t="s">
        <v>53</v>
      </c>
      <c r="C861" s="24">
        <v>2008241</v>
      </c>
      <c r="D861" s="24">
        <v>2008241</v>
      </c>
      <c r="E861" s="24">
        <v>1324521.25</v>
      </c>
      <c r="F861" s="24">
        <v>1324521.25</v>
      </c>
      <c r="G861" s="24">
        <f t="shared" si="13"/>
        <v>65.954297815849799</v>
      </c>
    </row>
    <row r="862" spans="1:7">
      <c r="A862" s="22" t="s">
        <v>3</v>
      </c>
      <c r="B862" s="16" t="s">
        <v>4</v>
      </c>
      <c r="C862" s="25">
        <v>2008241</v>
      </c>
      <c r="D862" s="25">
        <v>2008241</v>
      </c>
      <c r="E862" s="25">
        <v>1324521.25</v>
      </c>
      <c r="F862" s="25">
        <v>1324521.25</v>
      </c>
      <c r="G862" s="25">
        <f t="shared" si="13"/>
        <v>65.954297815849799</v>
      </c>
    </row>
    <row r="863" spans="1:7">
      <c r="A863" s="22" t="s">
        <v>175</v>
      </c>
      <c r="B863" s="16" t="s">
        <v>33</v>
      </c>
      <c r="C863" s="25">
        <v>2008241</v>
      </c>
      <c r="D863" s="25">
        <v>2008241</v>
      </c>
      <c r="E863" s="25">
        <v>1324521.25</v>
      </c>
      <c r="F863" s="25">
        <v>1324521.25</v>
      </c>
      <c r="G863" s="25">
        <f t="shared" si="13"/>
        <v>65.954297815849799</v>
      </c>
    </row>
    <row r="864" spans="1:7" ht="31.5">
      <c r="A864" s="22" t="s">
        <v>176</v>
      </c>
      <c r="B864" s="16" t="s">
        <v>34</v>
      </c>
      <c r="C864" s="25">
        <v>2008241</v>
      </c>
      <c r="D864" s="25">
        <v>2008241</v>
      </c>
      <c r="E864" s="25">
        <v>1324521.25</v>
      </c>
      <c r="F864" s="25">
        <v>1324521.25</v>
      </c>
      <c r="G864" s="25">
        <f t="shared" si="13"/>
        <v>65.954297815849799</v>
      </c>
    </row>
    <row r="865" spans="1:7">
      <c r="A865" s="21" t="s">
        <v>56</v>
      </c>
      <c r="B865" s="15" t="s">
        <v>57</v>
      </c>
      <c r="C865" s="24">
        <v>12700</v>
      </c>
      <c r="D865" s="24">
        <v>12700</v>
      </c>
      <c r="E865" s="24">
        <v>12700</v>
      </c>
      <c r="F865" s="24">
        <v>12700</v>
      </c>
      <c r="G865" s="24">
        <f t="shared" si="13"/>
        <v>100</v>
      </c>
    </row>
    <row r="866" spans="1:7">
      <c r="A866" s="22" t="s">
        <v>3</v>
      </c>
      <c r="B866" s="16" t="s">
        <v>4</v>
      </c>
      <c r="C866" s="25">
        <v>12700</v>
      </c>
      <c r="D866" s="25">
        <v>12700</v>
      </c>
      <c r="E866" s="25">
        <v>12700</v>
      </c>
      <c r="F866" s="25">
        <v>12700</v>
      </c>
      <c r="G866" s="25">
        <f t="shared" si="13"/>
        <v>100</v>
      </c>
    </row>
    <row r="867" spans="1:7">
      <c r="A867" s="22" t="s">
        <v>175</v>
      </c>
      <c r="B867" s="16" t="s">
        <v>33</v>
      </c>
      <c r="C867" s="25">
        <v>12700</v>
      </c>
      <c r="D867" s="25">
        <v>12700</v>
      </c>
      <c r="E867" s="25">
        <v>12700</v>
      </c>
      <c r="F867" s="25">
        <v>12700</v>
      </c>
      <c r="G867" s="25">
        <f t="shared" si="13"/>
        <v>100</v>
      </c>
    </row>
    <row r="868" spans="1:7" ht="31.5">
      <c r="A868" s="22" t="s">
        <v>176</v>
      </c>
      <c r="B868" s="16" t="s">
        <v>34</v>
      </c>
      <c r="C868" s="25">
        <v>12700</v>
      </c>
      <c r="D868" s="25">
        <v>12700</v>
      </c>
      <c r="E868" s="25">
        <v>12700</v>
      </c>
      <c r="F868" s="25">
        <v>12700</v>
      </c>
      <c r="G868" s="25">
        <f t="shared" si="13"/>
        <v>100</v>
      </c>
    </row>
    <row r="869" spans="1:7" ht="47.25">
      <c r="A869" s="3" t="s">
        <v>115</v>
      </c>
      <c r="B869" s="4" t="s">
        <v>132</v>
      </c>
      <c r="C869" s="7">
        <v>4485000</v>
      </c>
      <c r="D869" s="7">
        <v>2565600</v>
      </c>
      <c r="E869" s="7">
        <v>1987556.77</v>
      </c>
      <c r="F869" s="7">
        <v>1979483.9600000002</v>
      </c>
      <c r="G869" s="7">
        <f t="shared" si="13"/>
        <v>77.154816027439992</v>
      </c>
    </row>
    <row r="870" spans="1:7">
      <c r="A870" s="22" t="s">
        <v>3</v>
      </c>
      <c r="B870" s="16" t="s">
        <v>4</v>
      </c>
      <c r="C870" s="25">
        <v>4485000</v>
      </c>
      <c r="D870" s="25">
        <v>2565600</v>
      </c>
      <c r="E870" s="25">
        <v>1987556.77</v>
      </c>
      <c r="F870" s="25">
        <v>1979483.9600000002</v>
      </c>
      <c r="G870" s="25">
        <f t="shared" si="13"/>
        <v>77.154816027439992</v>
      </c>
    </row>
    <row r="871" spans="1:7" ht="31.5">
      <c r="A871" s="22" t="s">
        <v>5</v>
      </c>
      <c r="B871" s="16" t="s">
        <v>6</v>
      </c>
      <c r="C871" s="25">
        <v>4270900</v>
      </c>
      <c r="D871" s="25">
        <v>2435650</v>
      </c>
      <c r="E871" s="25">
        <v>1915818.9500000002</v>
      </c>
      <c r="F871" s="25">
        <v>1915818.9500000002</v>
      </c>
      <c r="G871" s="25">
        <f t="shared" si="13"/>
        <v>78.657399462155894</v>
      </c>
    </row>
    <row r="872" spans="1:7">
      <c r="A872" s="22" t="s">
        <v>7</v>
      </c>
      <c r="B872" s="16" t="s">
        <v>8</v>
      </c>
      <c r="C872" s="25">
        <v>3500800</v>
      </c>
      <c r="D872" s="25">
        <v>1996500</v>
      </c>
      <c r="E872" s="25">
        <v>1568132.55</v>
      </c>
      <c r="F872" s="25">
        <v>1568132.55</v>
      </c>
      <c r="G872" s="25">
        <f t="shared" si="13"/>
        <v>78.544079639368903</v>
      </c>
    </row>
    <row r="873" spans="1:7">
      <c r="A873" s="22" t="s">
        <v>9</v>
      </c>
      <c r="B873" s="16" t="s">
        <v>10</v>
      </c>
      <c r="C873" s="25">
        <v>3500800</v>
      </c>
      <c r="D873" s="25">
        <v>1996500</v>
      </c>
      <c r="E873" s="25">
        <v>1568132.55</v>
      </c>
      <c r="F873" s="25">
        <v>1568132.55</v>
      </c>
      <c r="G873" s="25">
        <f t="shared" si="13"/>
        <v>78.544079639368903</v>
      </c>
    </row>
    <row r="874" spans="1:7">
      <c r="A874" s="22" t="s">
        <v>11</v>
      </c>
      <c r="B874" s="16" t="s">
        <v>12</v>
      </c>
      <c r="C874" s="25">
        <v>770100</v>
      </c>
      <c r="D874" s="25">
        <v>439150</v>
      </c>
      <c r="E874" s="25">
        <v>347686.40000000002</v>
      </c>
      <c r="F874" s="25">
        <v>347686.40000000002</v>
      </c>
      <c r="G874" s="25">
        <f t="shared" si="13"/>
        <v>79.172583399749513</v>
      </c>
    </row>
    <row r="875" spans="1:7">
      <c r="A875" s="22" t="s">
        <v>13</v>
      </c>
      <c r="B875" s="16" t="s">
        <v>14</v>
      </c>
      <c r="C875" s="25">
        <v>196600</v>
      </c>
      <c r="D875" s="25">
        <v>119850</v>
      </c>
      <c r="E875" s="25">
        <v>63897.16</v>
      </c>
      <c r="F875" s="25">
        <v>58463.16</v>
      </c>
      <c r="G875" s="25">
        <f t="shared" si="13"/>
        <v>48.780275344180232</v>
      </c>
    </row>
    <row r="876" spans="1:7">
      <c r="A876" s="22" t="s">
        <v>15</v>
      </c>
      <c r="B876" s="16" t="s">
        <v>16</v>
      </c>
      <c r="C876" s="25">
        <v>48000</v>
      </c>
      <c r="D876" s="25">
        <v>38000</v>
      </c>
      <c r="E876" s="25">
        <v>0</v>
      </c>
      <c r="F876" s="25">
        <v>0</v>
      </c>
      <c r="G876" s="25">
        <f t="shared" si="13"/>
        <v>0</v>
      </c>
    </row>
    <row r="877" spans="1:7">
      <c r="A877" s="22" t="s">
        <v>19</v>
      </c>
      <c r="B877" s="16" t="s">
        <v>20</v>
      </c>
      <c r="C877" s="25">
        <v>133600</v>
      </c>
      <c r="D877" s="25">
        <v>71850</v>
      </c>
      <c r="E877" s="25">
        <v>58463.16</v>
      </c>
      <c r="F877" s="25">
        <v>58463.16</v>
      </c>
      <c r="G877" s="25">
        <f t="shared" si="13"/>
        <v>81.368350730688945</v>
      </c>
    </row>
    <row r="878" spans="1:7" ht="31.5">
      <c r="A878" s="22" t="s">
        <v>29</v>
      </c>
      <c r="B878" s="16" t="s">
        <v>30</v>
      </c>
      <c r="C878" s="25">
        <v>15000</v>
      </c>
      <c r="D878" s="25">
        <v>10000</v>
      </c>
      <c r="E878" s="25">
        <v>5434</v>
      </c>
      <c r="F878" s="25">
        <v>0</v>
      </c>
      <c r="G878" s="25">
        <f t="shared" si="13"/>
        <v>0</v>
      </c>
    </row>
    <row r="879" spans="1:7" ht="47.25">
      <c r="A879" s="22" t="s">
        <v>31</v>
      </c>
      <c r="B879" s="16" t="s">
        <v>32</v>
      </c>
      <c r="C879" s="25">
        <v>15000</v>
      </c>
      <c r="D879" s="25">
        <v>10000</v>
      </c>
      <c r="E879" s="25">
        <v>5434</v>
      </c>
      <c r="F879" s="25">
        <v>0</v>
      </c>
      <c r="G879" s="25">
        <f t="shared" si="13"/>
        <v>0</v>
      </c>
    </row>
    <row r="880" spans="1:7">
      <c r="A880" s="22" t="s">
        <v>37</v>
      </c>
      <c r="B880" s="16" t="s">
        <v>38</v>
      </c>
      <c r="C880" s="25">
        <v>17500</v>
      </c>
      <c r="D880" s="25">
        <v>10100</v>
      </c>
      <c r="E880" s="25">
        <v>7840.66</v>
      </c>
      <c r="F880" s="25">
        <v>5201.8500000000004</v>
      </c>
      <c r="G880" s="25">
        <f t="shared" si="13"/>
        <v>51.503465346534661</v>
      </c>
    </row>
    <row r="881" spans="1:7" ht="47.25">
      <c r="A881" s="21" t="s">
        <v>59</v>
      </c>
      <c r="B881" s="15" t="s">
        <v>60</v>
      </c>
      <c r="C881" s="24">
        <v>4386000</v>
      </c>
      <c r="D881" s="24">
        <v>2514850</v>
      </c>
      <c r="E881" s="24">
        <v>1950131.77</v>
      </c>
      <c r="F881" s="24">
        <v>1942058.9600000002</v>
      </c>
      <c r="G881" s="24">
        <f t="shared" si="13"/>
        <v>77.223649919478305</v>
      </c>
    </row>
    <row r="882" spans="1:7">
      <c r="A882" s="22" t="s">
        <v>3</v>
      </c>
      <c r="B882" s="16" t="s">
        <v>4</v>
      </c>
      <c r="C882" s="25">
        <v>4386000</v>
      </c>
      <c r="D882" s="25">
        <v>2514850</v>
      </c>
      <c r="E882" s="25">
        <v>1950131.77</v>
      </c>
      <c r="F882" s="25">
        <v>1942058.9600000002</v>
      </c>
      <c r="G882" s="25">
        <f t="shared" si="13"/>
        <v>77.223649919478305</v>
      </c>
    </row>
    <row r="883" spans="1:7" ht="31.5">
      <c r="A883" s="22" t="s">
        <v>5</v>
      </c>
      <c r="B883" s="16" t="s">
        <v>6</v>
      </c>
      <c r="C883" s="25">
        <v>4270900</v>
      </c>
      <c r="D883" s="25">
        <v>2435650</v>
      </c>
      <c r="E883" s="25">
        <v>1915818.9500000002</v>
      </c>
      <c r="F883" s="25">
        <v>1915818.9500000002</v>
      </c>
      <c r="G883" s="25">
        <f t="shared" si="13"/>
        <v>78.657399462155894</v>
      </c>
    </row>
    <row r="884" spans="1:7">
      <c r="A884" s="22" t="s">
        <v>7</v>
      </c>
      <c r="B884" s="16" t="s">
        <v>8</v>
      </c>
      <c r="C884" s="25">
        <v>3500800</v>
      </c>
      <c r="D884" s="25">
        <v>1996500</v>
      </c>
      <c r="E884" s="25">
        <v>1568132.55</v>
      </c>
      <c r="F884" s="25">
        <v>1568132.55</v>
      </c>
      <c r="G884" s="25">
        <f t="shared" si="13"/>
        <v>78.544079639368903</v>
      </c>
    </row>
    <row r="885" spans="1:7">
      <c r="A885" s="22" t="s">
        <v>9</v>
      </c>
      <c r="B885" s="16" t="s">
        <v>10</v>
      </c>
      <c r="C885" s="25">
        <v>3500800</v>
      </c>
      <c r="D885" s="25">
        <v>1996500</v>
      </c>
      <c r="E885" s="25">
        <v>1568132.55</v>
      </c>
      <c r="F885" s="25">
        <v>1568132.55</v>
      </c>
      <c r="G885" s="25">
        <f t="shared" si="13"/>
        <v>78.544079639368903</v>
      </c>
    </row>
    <row r="886" spans="1:7">
      <c r="A886" s="22" t="s">
        <v>11</v>
      </c>
      <c r="B886" s="16" t="s">
        <v>12</v>
      </c>
      <c r="C886" s="25">
        <v>770100</v>
      </c>
      <c r="D886" s="25">
        <v>439150</v>
      </c>
      <c r="E886" s="25">
        <v>347686.40000000002</v>
      </c>
      <c r="F886" s="25">
        <v>347686.40000000002</v>
      </c>
      <c r="G886" s="25">
        <f t="shared" si="13"/>
        <v>79.172583399749513</v>
      </c>
    </row>
    <row r="887" spans="1:7">
      <c r="A887" s="22" t="s">
        <v>13</v>
      </c>
      <c r="B887" s="16" t="s">
        <v>14</v>
      </c>
      <c r="C887" s="25">
        <v>97600</v>
      </c>
      <c r="D887" s="25">
        <v>69100</v>
      </c>
      <c r="E887" s="25">
        <v>26472.16</v>
      </c>
      <c r="F887" s="25">
        <v>21038.16</v>
      </c>
      <c r="G887" s="25">
        <f t="shared" si="13"/>
        <v>30.445962373371927</v>
      </c>
    </row>
    <row r="888" spans="1:7">
      <c r="A888" s="22" t="s">
        <v>15</v>
      </c>
      <c r="B888" s="16" t="s">
        <v>16</v>
      </c>
      <c r="C888" s="25">
        <v>48000</v>
      </c>
      <c r="D888" s="25">
        <v>38000</v>
      </c>
      <c r="E888" s="25">
        <v>0</v>
      </c>
      <c r="F888" s="25">
        <v>0</v>
      </c>
      <c r="G888" s="25">
        <f t="shared" si="13"/>
        <v>0</v>
      </c>
    </row>
    <row r="889" spans="1:7">
      <c r="A889" s="22" t="s">
        <v>19</v>
      </c>
      <c r="B889" s="16" t="s">
        <v>20</v>
      </c>
      <c r="C889" s="25">
        <v>34600</v>
      </c>
      <c r="D889" s="25">
        <v>21100</v>
      </c>
      <c r="E889" s="25">
        <v>21038.16</v>
      </c>
      <c r="F889" s="25">
        <v>21038.16</v>
      </c>
      <c r="G889" s="25">
        <f t="shared" si="13"/>
        <v>99.706919431279616</v>
      </c>
    </row>
    <row r="890" spans="1:7" ht="31.5">
      <c r="A890" s="22" t="s">
        <v>29</v>
      </c>
      <c r="B890" s="16" t="s">
        <v>30</v>
      </c>
      <c r="C890" s="25">
        <v>15000</v>
      </c>
      <c r="D890" s="25">
        <v>10000</v>
      </c>
      <c r="E890" s="25">
        <v>5434</v>
      </c>
      <c r="F890" s="25">
        <v>0</v>
      </c>
      <c r="G890" s="25">
        <f t="shared" si="13"/>
        <v>0</v>
      </c>
    </row>
    <row r="891" spans="1:7" ht="47.25">
      <c r="A891" s="22" t="s">
        <v>31</v>
      </c>
      <c r="B891" s="16" t="s">
        <v>32</v>
      </c>
      <c r="C891" s="25">
        <v>15000</v>
      </c>
      <c r="D891" s="25">
        <v>10000</v>
      </c>
      <c r="E891" s="25">
        <v>5434</v>
      </c>
      <c r="F891" s="25">
        <v>0</v>
      </c>
      <c r="G891" s="25">
        <f t="shared" si="13"/>
        <v>0</v>
      </c>
    </row>
    <row r="892" spans="1:7">
      <c r="A892" s="22" t="s">
        <v>37</v>
      </c>
      <c r="B892" s="16" t="s">
        <v>38</v>
      </c>
      <c r="C892" s="25">
        <v>17500</v>
      </c>
      <c r="D892" s="25">
        <v>10100</v>
      </c>
      <c r="E892" s="25">
        <v>7840.66</v>
      </c>
      <c r="F892" s="25">
        <v>5201.8500000000004</v>
      </c>
      <c r="G892" s="25">
        <f t="shared" si="13"/>
        <v>51.503465346534661</v>
      </c>
    </row>
    <row r="893" spans="1:7">
      <c r="A893" s="21" t="s">
        <v>43</v>
      </c>
      <c r="B893" s="15" t="s">
        <v>44</v>
      </c>
      <c r="C893" s="24">
        <v>99000</v>
      </c>
      <c r="D893" s="24">
        <v>50750</v>
      </c>
      <c r="E893" s="24">
        <v>37425</v>
      </c>
      <c r="F893" s="24">
        <v>37425</v>
      </c>
      <c r="G893" s="24">
        <f t="shared" si="13"/>
        <v>73.743842364532014</v>
      </c>
    </row>
    <row r="894" spans="1:7">
      <c r="A894" s="22" t="s">
        <v>3</v>
      </c>
      <c r="B894" s="16" t="s">
        <v>4</v>
      </c>
      <c r="C894" s="25">
        <v>99000</v>
      </c>
      <c r="D894" s="25">
        <v>50750</v>
      </c>
      <c r="E894" s="25">
        <v>37425</v>
      </c>
      <c r="F894" s="25">
        <v>37425</v>
      </c>
      <c r="G894" s="25">
        <f t="shared" si="13"/>
        <v>73.743842364532014</v>
      </c>
    </row>
    <row r="895" spans="1:7">
      <c r="A895" s="22" t="s">
        <v>13</v>
      </c>
      <c r="B895" s="16" t="s">
        <v>14</v>
      </c>
      <c r="C895" s="25">
        <v>99000</v>
      </c>
      <c r="D895" s="25">
        <v>50750</v>
      </c>
      <c r="E895" s="25">
        <v>37425</v>
      </c>
      <c r="F895" s="25">
        <v>37425</v>
      </c>
      <c r="G895" s="25">
        <f t="shared" si="13"/>
        <v>73.743842364532014</v>
      </c>
    </row>
    <row r="896" spans="1:7">
      <c r="A896" s="22" t="s">
        <v>19</v>
      </c>
      <c r="B896" s="16" t="s">
        <v>20</v>
      </c>
      <c r="C896" s="25">
        <v>99000</v>
      </c>
      <c r="D896" s="25">
        <v>50750</v>
      </c>
      <c r="E896" s="25">
        <v>37425</v>
      </c>
      <c r="F896" s="25">
        <v>37425</v>
      </c>
      <c r="G896" s="25">
        <f t="shared" si="13"/>
        <v>73.743842364532014</v>
      </c>
    </row>
    <row r="897" spans="1:7" ht="47.25">
      <c r="A897" s="3" t="s">
        <v>116</v>
      </c>
      <c r="B897" s="4" t="s">
        <v>133</v>
      </c>
      <c r="C897" s="7">
        <v>24436100</v>
      </c>
      <c r="D897" s="7">
        <v>12564200</v>
      </c>
      <c r="E897" s="7">
        <v>9919202.3399999999</v>
      </c>
      <c r="F897" s="7">
        <v>9820608.2899999991</v>
      </c>
      <c r="G897" s="7">
        <f t="shared" si="13"/>
        <v>78.163419000015907</v>
      </c>
    </row>
    <row r="898" spans="1:7">
      <c r="A898" s="22" t="s">
        <v>3</v>
      </c>
      <c r="B898" s="16" t="s">
        <v>4</v>
      </c>
      <c r="C898" s="25">
        <v>24436100</v>
      </c>
      <c r="D898" s="25">
        <v>12564200</v>
      </c>
      <c r="E898" s="25">
        <v>9919202.3399999999</v>
      </c>
      <c r="F898" s="25">
        <v>9820608.2899999991</v>
      </c>
      <c r="G898" s="25">
        <f t="shared" si="13"/>
        <v>78.163419000015907</v>
      </c>
    </row>
    <row r="899" spans="1:7" ht="31.5">
      <c r="A899" s="22" t="s">
        <v>5</v>
      </c>
      <c r="B899" s="16" t="s">
        <v>6</v>
      </c>
      <c r="C899" s="25">
        <v>3675600</v>
      </c>
      <c r="D899" s="25">
        <v>1987400</v>
      </c>
      <c r="E899" s="25">
        <v>1643067.25</v>
      </c>
      <c r="F899" s="25">
        <v>1643067.25</v>
      </c>
      <c r="G899" s="25">
        <f t="shared" si="13"/>
        <v>82.674210023145818</v>
      </c>
    </row>
    <row r="900" spans="1:7">
      <c r="A900" s="22" t="s">
        <v>7</v>
      </c>
      <c r="B900" s="16" t="s">
        <v>8</v>
      </c>
      <c r="C900" s="25">
        <v>3012800</v>
      </c>
      <c r="D900" s="25">
        <v>1629000</v>
      </c>
      <c r="E900" s="25">
        <v>1346776.43</v>
      </c>
      <c r="F900" s="25">
        <v>1346776.43</v>
      </c>
      <c r="G900" s="25">
        <f t="shared" si="13"/>
        <v>82.675041743400854</v>
      </c>
    </row>
    <row r="901" spans="1:7">
      <c r="A901" s="22" t="s">
        <v>9</v>
      </c>
      <c r="B901" s="16" t="s">
        <v>10</v>
      </c>
      <c r="C901" s="25">
        <v>3012800</v>
      </c>
      <c r="D901" s="25">
        <v>1629000</v>
      </c>
      <c r="E901" s="25">
        <v>1346776.43</v>
      </c>
      <c r="F901" s="25">
        <v>1346776.43</v>
      </c>
      <c r="G901" s="25">
        <f t="shared" si="13"/>
        <v>82.675041743400854</v>
      </c>
    </row>
    <row r="902" spans="1:7">
      <c r="A902" s="22" t="s">
        <v>11</v>
      </c>
      <c r="B902" s="16" t="s">
        <v>12</v>
      </c>
      <c r="C902" s="25">
        <v>662800</v>
      </c>
      <c r="D902" s="25">
        <v>358400</v>
      </c>
      <c r="E902" s="25">
        <v>296290.82</v>
      </c>
      <c r="F902" s="25">
        <v>296290.82</v>
      </c>
      <c r="G902" s="25">
        <f t="shared" si="13"/>
        <v>82.670429687500004</v>
      </c>
    </row>
    <row r="903" spans="1:7">
      <c r="A903" s="22" t="s">
        <v>13</v>
      </c>
      <c r="B903" s="16" t="s">
        <v>14</v>
      </c>
      <c r="C903" s="25">
        <v>737100</v>
      </c>
      <c r="D903" s="25">
        <v>475800</v>
      </c>
      <c r="E903" s="25">
        <v>282629.08999999997</v>
      </c>
      <c r="F903" s="25">
        <v>186629.09</v>
      </c>
      <c r="G903" s="25">
        <f t="shared" ref="G903:G966" si="14">IF(D903=0,0,(F903/D903)*100)</f>
        <v>39.224272803699037</v>
      </c>
    </row>
    <row r="904" spans="1:7">
      <c r="A904" s="22" t="s">
        <v>15</v>
      </c>
      <c r="B904" s="16" t="s">
        <v>16</v>
      </c>
      <c r="C904" s="25">
        <v>40000</v>
      </c>
      <c r="D904" s="25">
        <v>23700</v>
      </c>
      <c r="E904" s="25">
        <v>2700</v>
      </c>
      <c r="F904" s="25">
        <v>2700</v>
      </c>
      <c r="G904" s="25">
        <f t="shared" si="14"/>
        <v>11.39240506329114</v>
      </c>
    </row>
    <row r="905" spans="1:7">
      <c r="A905" s="22" t="s">
        <v>19</v>
      </c>
      <c r="B905" s="16" t="s">
        <v>20</v>
      </c>
      <c r="C905" s="25">
        <v>291600</v>
      </c>
      <c r="D905" s="25">
        <v>226600</v>
      </c>
      <c r="E905" s="25">
        <v>154830.9</v>
      </c>
      <c r="F905" s="25">
        <v>58830.9</v>
      </c>
      <c r="G905" s="25">
        <f t="shared" si="14"/>
        <v>25.962444836716681</v>
      </c>
    </row>
    <row r="906" spans="1:7">
      <c r="A906" s="22" t="s">
        <v>21</v>
      </c>
      <c r="B906" s="16" t="s">
        <v>22</v>
      </c>
      <c r="C906" s="25">
        <v>1000</v>
      </c>
      <c r="D906" s="25">
        <v>1000</v>
      </c>
      <c r="E906" s="25">
        <v>0</v>
      </c>
      <c r="F906" s="25">
        <v>0</v>
      </c>
      <c r="G906" s="25">
        <f t="shared" si="14"/>
        <v>0</v>
      </c>
    </row>
    <row r="907" spans="1:7">
      <c r="A907" s="22" t="s">
        <v>167</v>
      </c>
      <c r="B907" s="16" t="s">
        <v>23</v>
      </c>
      <c r="C907" s="25">
        <v>400000</v>
      </c>
      <c r="D907" s="25">
        <v>220000</v>
      </c>
      <c r="E907" s="25">
        <v>125098.19</v>
      </c>
      <c r="F907" s="25">
        <v>125098.19</v>
      </c>
      <c r="G907" s="25">
        <f t="shared" si="14"/>
        <v>56.86281363636364</v>
      </c>
    </row>
    <row r="908" spans="1:7">
      <c r="A908" s="22" t="s">
        <v>168</v>
      </c>
      <c r="B908" s="16" t="s">
        <v>24</v>
      </c>
      <c r="C908" s="25">
        <v>250000</v>
      </c>
      <c r="D908" s="25">
        <v>130000</v>
      </c>
      <c r="E908" s="25">
        <v>88280.18</v>
      </c>
      <c r="F908" s="25">
        <v>88280.18</v>
      </c>
      <c r="G908" s="25">
        <f t="shared" si="14"/>
        <v>67.907830769230756</v>
      </c>
    </row>
    <row r="909" spans="1:7">
      <c r="A909" s="22" t="s">
        <v>169</v>
      </c>
      <c r="B909" s="16" t="s">
        <v>25</v>
      </c>
      <c r="C909" s="25">
        <v>50000</v>
      </c>
      <c r="D909" s="25">
        <v>30000</v>
      </c>
      <c r="E909" s="25">
        <v>0</v>
      </c>
      <c r="F909" s="25">
        <v>0</v>
      </c>
      <c r="G909" s="25">
        <f t="shared" si="14"/>
        <v>0</v>
      </c>
    </row>
    <row r="910" spans="1:7">
      <c r="A910" s="22" t="s">
        <v>170</v>
      </c>
      <c r="B910" s="16" t="s">
        <v>26</v>
      </c>
      <c r="C910" s="25">
        <v>100000</v>
      </c>
      <c r="D910" s="25">
        <v>60000</v>
      </c>
      <c r="E910" s="25">
        <v>36818.01</v>
      </c>
      <c r="F910" s="25">
        <v>36818.01</v>
      </c>
      <c r="G910" s="25">
        <f t="shared" si="14"/>
        <v>61.363350000000004</v>
      </c>
    </row>
    <row r="911" spans="1:7" ht="31.5">
      <c r="A911" s="22" t="s">
        <v>29</v>
      </c>
      <c r="B911" s="16" t="s">
        <v>30</v>
      </c>
      <c r="C911" s="25">
        <v>4500</v>
      </c>
      <c r="D911" s="25">
        <v>4500</v>
      </c>
      <c r="E911" s="25">
        <v>0</v>
      </c>
      <c r="F911" s="25">
        <v>0</v>
      </c>
      <c r="G911" s="25">
        <f t="shared" si="14"/>
        <v>0</v>
      </c>
    </row>
    <row r="912" spans="1:7" ht="47.25">
      <c r="A912" s="22" t="s">
        <v>31</v>
      </c>
      <c r="B912" s="16" t="s">
        <v>32</v>
      </c>
      <c r="C912" s="25">
        <v>4500</v>
      </c>
      <c r="D912" s="25">
        <v>4500</v>
      </c>
      <c r="E912" s="25">
        <v>0</v>
      </c>
      <c r="F912" s="25">
        <v>0</v>
      </c>
      <c r="G912" s="25">
        <f t="shared" si="14"/>
        <v>0</v>
      </c>
    </row>
    <row r="913" spans="1:7">
      <c r="A913" s="22" t="s">
        <v>175</v>
      </c>
      <c r="B913" s="16" t="s">
        <v>33</v>
      </c>
      <c r="C913" s="25">
        <v>19968300</v>
      </c>
      <c r="D913" s="25">
        <v>10052700</v>
      </c>
      <c r="E913" s="25">
        <v>7986772.1200000001</v>
      </c>
      <c r="F913" s="25">
        <v>7986772.1200000001</v>
      </c>
      <c r="G913" s="25">
        <f t="shared" si="14"/>
        <v>79.449024839097959</v>
      </c>
    </row>
    <row r="914" spans="1:7" ht="31.5">
      <c r="A914" s="22" t="s">
        <v>176</v>
      </c>
      <c r="B914" s="16" t="s">
        <v>34</v>
      </c>
      <c r="C914" s="25">
        <v>19968300</v>
      </c>
      <c r="D914" s="25">
        <v>10052700</v>
      </c>
      <c r="E914" s="25">
        <v>7986772.1200000001</v>
      </c>
      <c r="F914" s="25">
        <v>7986772.1200000001</v>
      </c>
      <c r="G914" s="25">
        <f t="shared" si="14"/>
        <v>79.449024839097959</v>
      </c>
    </row>
    <row r="915" spans="1:7">
      <c r="A915" s="22" t="s">
        <v>37</v>
      </c>
      <c r="B915" s="16" t="s">
        <v>38</v>
      </c>
      <c r="C915" s="25">
        <v>55100</v>
      </c>
      <c r="D915" s="25">
        <v>48300</v>
      </c>
      <c r="E915" s="25">
        <v>6733.88</v>
      </c>
      <c r="F915" s="25">
        <v>4139.83</v>
      </c>
      <c r="G915" s="25">
        <f t="shared" si="14"/>
        <v>8.5710766045548663</v>
      </c>
    </row>
    <row r="916" spans="1:7" ht="47.25">
      <c r="A916" s="21" t="s">
        <v>59</v>
      </c>
      <c r="B916" s="15" t="s">
        <v>60</v>
      </c>
      <c r="C916" s="24">
        <v>3762800</v>
      </c>
      <c r="D916" s="24">
        <v>2042500</v>
      </c>
      <c r="E916" s="24">
        <v>1661432.0299999998</v>
      </c>
      <c r="F916" s="24">
        <v>1658837.98</v>
      </c>
      <c r="G916" s="24">
        <f t="shared" si="14"/>
        <v>81.21605777233782</v>
      </c>
    </row>
    <row r="917" spans="1:7">
      <c r="A917" s="22" t="s">
        <v>3</v>
      </c>
      <c r="B917" s="16" t="s">
        <v>4</v>
      </c>
      <c r="C917" s="25">
        <v>3762800</v>
      </c>
      <c r="D917" s="25">
        <v>2042500</v>
      </c>
      <c r="E917" s="25">
        <v>1661432.0299999998</v>
      </c>
      <c r="F917" s="25">
        <v>1658837.98</v>
      </c>
      <c r="G917" s="25">
        <f t="shared" si="14"/>
        <v>81.21605777233782</v>
      </c>
    </row>
    <row r="918" spans="1:7" ht="31.5">
      <c r="A918" s="22" t="s">
        <v>5</v>
      </c>
      <c r="B918" s="16" t="s">
        <v>6</v>
      </c>
      <c r="C918" s="25">
        <v>3675600</v>
      </c>
      <c r="D918" s="25">
        <v>1987400</v>
      </c>
      <c r="E918" s="25">
        <v>1643067.25</v>
      </c>
      <c r="F918" s="25">
        <v>1643067.25</v>
      </c>
      <c r="G918" s="25">
        <f t="shared" si="14"/>
        <v>82.674210023145818</v>
      </c>
    </row>
    <row r="919" spans="1:7">
      <c r="A919" s="22" t="s">
        <v>7</v>
      </c>
      <c r="B919" s="16" t="s">
        <v>8</v>
      </c>
      <c r="C919" s="25">
        <v>3012800</v>
      </c>
      <c r="D919" s="25">
        <v>1629000</v>
      </c>
      <c r="E919" s="25">
        <v>1346776.43</v>
      </c>
      <c r="F919" s="25">
        <v>1346776.43</v>
      </c>
      <c r="G919" s="25">
        <f t="shared" si="14"/>
        <v>82.675041743400854</v>
      </c>
    </row>
    <row r="920" spans="1:7">
      <c r="A920" s="22" t="s">
        <v>9</v>
      </c>
      <c r="B920" s="16" t="s">
        <v>10</v>
      </c>
      <c r="C920" s="25">
        <v>3012800</v>
      </c>
      <c r="D920" s="25">
        <v>1629000</v>
      </c>
      <c r="E920" s="25">
        <v>1346776.43</v>
      </c>
      <c r="F920" s="25">
        <v>1346776.43</v>
      </c>
      <c r="G920" s="25">
        <f t="shared" si="14"/>
        <v>82.675041743400854</v>
      </c>
    </row>
    <row r="921" spans="1:7">
      <c r="A921" s="22" t="s">
        <v>11</v>
      </c>
      <c r="B921" s="16" t="s">
        <v>12</v>
      </c>
      <c r="C921" s="25">
        <v>662800</v>
      </c>
      <c r="D921" s="25">
        <v>358400</v>
      </c>
      <c r="E921" s="25">
        <v>296290.82</v>
      </c>
      <c r="F921" s="25">
        <v>296290.82</v>
      </c>
      <c r="G921" s="25">
        <f t="shared" si="14"/>
        <v>82.670429687500004</v>
      </c>
    </row>
    <row r="922" spans="1:7">
      <c r="A922" s="22" t="s">
        <v>13</v>
      </c>
      <c r="B922" s="16" t="s">
        <v>14</v>
      </c>
      <c r="C922" s="25">
        <v>72100</v>
      </c>
      <c r="D922" s="25">
        <v>46800</v>
      </c>
      <c r="E922" s="25">
        <v>11630.9</v>
      </c>
      <c r="F922" s="25">
        <v>11630.9</v>
      </c>
      <c r="G922" s="25">
        <f t="shared" si="14"/>
        <v>24.852350427350427</v>
      </c>
    </row>
    <row r="923" spans="1:7">
      <c r="A923" s="22" t="s">
        <v>15</v>
      </c>
      <c r="B923" s="16" t="s">
        <v>16</v>
      </c>
      <c r="C923" s="25">
        <v>40000</v>
      </c>
      <c r="D923" s="25">
        <v>23700</v>
      </c>
      <c r="E923" s="25">
        <v>2700</v>
      </c>
      <c r="F923" s="25">
        <v>2700</v>
      </c>
      <c r="G923" s="25">
        <f t="shared" si="14"/>
        <v>11.39240506329114</v>
      </c>
    </row>
    <row r="924" spans="1:7">
      <c r="A924" s="22" t="s">
        <v>19</v>
      </c>
      <c r="B924" s="16" t="s">
        <v>20</v>
      </c>
      <c r="C924" s="25">
        <v>26600</v>
      </c>
      <c r="D924" s="25">
        <v>17600</v>
      </c>
      <c r="E924" s="25">
        <v>8930.9</v>
      </c>
      <c r="F924" s="25">
        <v>8930.9</v>
      </c>
      <c r="G924" s="25">
        <f t="shared" si="14"/>
        <v>50.743749999999999</v>
      </c>
    </row>
    <row r="925" spans="1:7">
      <c r="A925" s="22" t="s">
        <v>21</v>
      </c>
      <c r="B925" s="16" t="s">
        <v>22</v>
      </c>
      <c r="C925" s="25">
        <v>1000</v>
      </c>
      <c r="D925" s="25">
        <v>1000</v>
      </c>
      <c r="E925" s="25">
        <v>0</v>
      </c>
      <c r="F925" s="25">
        <v>0</v>
      </c>
      <c r="G925" s="25">
        <f t="shared" si="14"/>
        <v>0</v>
      </c>
    </row>
    <row r="926" spans="1:7" ht="31.5">
      <c r="A926" s="22" t="s">
        <v>29</v>
      </c>
      <c r="B926" s="16" t="s">
        <v>30</v>
      </c>
      <c r="C926" s="25">
        <v>4500</v>
      </c>
      <c r="D926" s="25">
        <v>4500</v>
      </c>
      <c r="E926" s="25">
        <v>0</v>
      </c>
      <c r="F926" s="25">
        <v>0</v>
      </c>
      <c r="G926" s="25">
        <f t="shared" si="14"/>
        <v>0</v>
      </c>
    </row>
    <row r="927" spans="1:7" ht="47.25">
      <c r="A927" s="22" t="s">
        <v>31</v>
      </c>
      <c r="B927" s="16" t="s">
        <v>32</v>
      </c>
      <c r="C927" s="25">
        <v>4500</v>
      </c>
      <c r="D927" s="25">
        <v>4500</v>
      </c>
      <c r="E927" s="25">
        <v>0</v>
      </c>
      <c r="F927" s="25">
        <v>0</v>
      </c>
      <c r="G927" s="25">
        <f t="shared" si="14"/>
        <v>0</v>
      </c>
    </row>
    <row r="928" spans="1:7">
      <c r="A928" s="22" t="s">
        <v>37</v>
      </c>
      <c r="B928" s="16" t="s">
        <v>38</v>
      </c>
      <c r="C928" s="25">
        <v>15100</v>
      </c>
      <c r="D928" s="25">
        <v>8300</v>
      </c>
      <c r="E928" s="25">
        <v>6733.88</v>
      </c>
      <c r="F928" s="25">
        <v>4139.83</v>
      </c>
      <c r="G928" s="25">
        <f t="shared" si="14"/>
        <v>49.877469879518074</v>
      </c>
    </row>
    <row r="929" spans="1:7">
      <c r="A929" s="21" t="s">
        <v>43</v>
      </c>
      <c r="B929" s="15" t="s">
        <v>44</v>
      </c>
      <c r="C929" s="24">
        <v>159000</v>
      </c>
      <c r="D929" s="24">
        <v>103000</v>
      </c>
      <c r="E929" s="24">
        <v>49900</v>
      </c>
      <c r="F929" s="24">
        <v>49900</v>
      </c>
      <c r="G929" s="24">
        <f t="shared" si="14"/>
        <v>48.446601941747574</v>
      </c>
    </row>
    <row r="930" spans="1:7">
      <c r="A930" s="22" t="s">
        <v>3</v>
      </c>
      <c r="B930" s="16" t="s">
        <v>4</v>
      </c>
      <c r="C930" s="25">
        <v>159000</v>
      </c>
      <c r="D930" s="25">
        <v>103000</v>
      </c>
      <c r="E930" s="25">
        <v>49900</v>
      </c>
      <c r="F930" s="25">
        <v>49900</v>
      </c>
      <c r="G930" s="25">
        <f t="shared" si="14"/>
        <v>48.446601941747574</v>
      </c>
    </row>
    <row r="931" spans="1:7">
      <c r="A931" s="22" t="s">
        <v>13</v>
      </c>
      <c r="B931" s="16" t="s">
        <v>14</v>
      </c>
      <c r="C931" s="25">
        <v>119000</v>
      </c>
      <c r="D931" s="25">
        <v>63000</v>
      </c>
      <c r="E931" s="25">
        <v>49900</v>
      </c>
      <c r="F931" s="25">
        <v>49900</v>
      </c>
      <c r="G931" s="25">
        <f t="shared" si="14"/>
        <v>79.206349206349202</v>
      </c>
    </row>
    <row r="932" spans="1:7">
      <c r="A932" s="22" t="s">
        <v>19</v>
      </c>
      <c r="B932" s="16" t="s">
        <v>20</v>
      </c>
      <c r="C932" s="25">
        <v>119000</v>
      </c>
      <c r="D932" s="25">
        <v>63000</v>
      </c>
      <c r="E932" s="25">
        <v>49900</v>
      </c>
      <c r="F932" s="25">
        <v>49900</v>
      </c>
      <c r="G932" s="25">
        <f t="shared" si="14"/>
        <v>79.206349206349202</v>
      </c>
    </row>
    <row r="933" spans="1:7">
      <c r="A933" s="22" t="s">
        <v>37</v>
      </c>
      <c r="B933" s="16" t="s">
        <v>38</v>
      </c>
      <c r="C933" s="25">
        <v>40000</v>
      </c>
      <c r="D933" s="25">
        <v>40000</v>
      </c>
      <c r="E933" s="25">
        <v>0</v>
      </c>
      <c r="F933" s="25">
        <v>0</v>
      </c>
      <c r="G933" s="25">
        <f t="shared" si="14"/>
        <v>0</v>
      </c>
    </row>
    <row r="934" spans="1:7" ht="31.5">
      <c r="A934" s="21" t="s">
        <v>216</v>
      </c>
      <c r="B934" s="15" t="s">
        <v>112</v>
      </c>
      <c r="C934" s="24">
        <v>250000</v>
      </c>
      <c r="D934" s="24">
        <v>130000</v>
      </c>
      <c r="E934" s="24">
        <v>88280.18</v>
      </c>
      <c r="F934" s="24">
        <v>88280.18</v>
      </c>
      <c r="G934" s="24">
        <f t="shared" si="14"/>
        <v>67.907830769230756</v>
      </c>
    </row>
    <row r="935" spans="1:7">
      <c r="A935" s="22" t="s">
        <v>3</v>
      </c>
      <c r="B935" s="16" t="s">
        <v>4</v>
      </c>
      <c r="C935" s="25">
        <v>250000</v>
      </c>
      <c r="D935" s="25">
        <v>130000</v>
      </c>
      <c r="E935" s="25">
        <v>88280.18</v>
      </c>
      <c r="F935" s="25">
        <v>88280.18</v>
      </c>
      <c r="G935" s="25">
        <f t="shared" si="14"/>
        <v>67.907830769230756</v>
      </c>
    </row>
    <row r="936" spans="1:7">
      <c r="A936" s="22" t="s">
        <v>13</v>
      </c>
      <c r="B936" s="16" t="s">
        <v>14</v>
      </c>
      <c r="C936" s="25">
        <v>250000</v>
      </c>
      <c r="D936" s="25">
        <v>130000</v>
      </c>
      <c r="E936" s="25">
        <v>88280.18</v>
      </c>
      <c r="F936" s="25">
        <v>88280.18</v>
      </c>
      <c r="G936" s="25">
        <f t="shared" si="14"/>
        <v>67.907830769230756</v>
      </c>
    </row>
    <row r="937" spans="1:7">
      <c r="A937" s="22" t="s">
        <v>167</v>
      </c>
      <c r="B937" s="16" t="s">
        <v>23</v>
      </c>
      <c r="C937" s="25">
        <v>250000</v>
      </c>
      <c r="D937" s="25">
        <v>130000</v>
      </c>
      <c r="E937" s="25">
        <v>88280.18</v>
      </c>
      <c r="F937" s="25">
        <v>88280.18</v>
      </c>
      <c r="G937" s="25">
        <f t="shared" si="14"/>
        <v>67.907830769230756</v>
      </c>
    </row>
    <row r="938" spans="1:7">
      <c r="A938" s="22" t="s">
        <v>168</v>
      </c>
      <c r="B938" s="16" t="s">
        <v>24</v>
      </c>
      <c r="C938" s="25">
        <v>250000</v>
      </c>
      <c r="D938" s="25">
        <v>130000</v>
      </c>
      <c r="E938" s="25">
        <v>88280.18</v>
      </c>
      <c r="F938" s="25">
        <v>88280.18</v>
      </c>
      <c r="G938" s="25">
        <f t="shared" si="14"/>
        <v>67.907830769230756</v>
      </c>
    </row>
    <row r="939" spans="1:7">
      <c r="A939" s="21" t="s">
        <v>220</v>
      </c>
      <c r="B939" s="15" t="s">
        <v>117</v>
      </c>
      <c r="C939" s="24">
        <v>146000</v>
      </c>
      <c r="D939" s="24">
        <v>146000</v>
      </c>
      <c r="E939" s="24">
        <v>96000</v>
      </c>
      <c r="F939" s="24">
        <v>0</v>
      </c>
      <c r="G939" s="24">
        <f t="shared" si="14"/>
        <v>0</v>
      </c>
    </row>
    <row r="940" spans="1:7">
      <c r="A940" s="22" t="s">
        <v>3</v>
      </c>
      <c r="B940" s="16" t="s">
        <v>4</v>
      </c>
      <c r="C940" s="25">
        <v>146000</v>
      </c>
      <c r="D940" s="25">
        <v>146000</v>
      </c>
      <c r="E940" s="25">
        <v>96000</v>
      </c>
      <c r="F940" s="25">
        <v>0</v>
      </c>
      <c r="G940" s="25">
        <f t="shared" si="14"/>
        <v>0</v>
      </c>
    </row>
    <row r="941" spans="1:7">
      <c r="A941" s="22" t="s">
        <v>13</v>
      </c>
      <c r="B941" s="16" t="s">
        <v>14</v>
      </c>
      <c r="C941" s="25">
        <v>146000</v>
      </c>
      <c r="D941" s="25">
        <v>146000</v>
      </c>
      <c r="E941" s="25">
        <v>96000</v>
      </c>
      <c r="F941" s="25">
        <v>0</v>
      </c>
      <c r="G941" s="25">
        <f t="shared" si="14"/>
        <v>0</v>
      </c>
    </row>
    <row r="942" spans="1:7">
      <c r="A942" s="22" t="s">
        <v>19</v>
      </c>
      <c r="B942" s="16" t="s">
        <v>20</v>
      </c>
      <c r="C942" s="25">
        <v>146000</v>
      </c>
      <c r="D942" s="25">
        <v>146000</v>
      </c>
      <c r="E942" s="25">
        <v>96000</v>
      </c>
      <c r="F942" s="25">
        <v>0</v>
      </c>
      <c r="G942" s="25">
        <f t="shared" si="14"/>
        <v>0</v>
      </c>
    </row>
    <row r="943" spans="1:7" ht="31.5">
      <c r="A943" s="21" t="s">
        <v>183</v>
      </c>
      <c r="B943" s="15" t="s">
        <v>140</v>
      </c>
      <c r="C943" s="24">
        <v>1500000</v>
      </c>
      <c r="D943" s="24">
        <v>750000</v>
      </c>
      <c r="E943" s="24">
        <v>704814.2</v>
      </c>
      <c r="F943" s="24">
        <v>704814.2</v>
      </c>
      <c r="G943" s="24">
        <f t="shared" si="14"/>
        <v>93.975226666666657</v>
      </c>
    </row>
    <row r="944" spans="1:7">
      <c r="A944" s="22" t="s">
        <v>3</v>
      </c>
      <c r="B944" s="16" t="s">
        <v>4</v>
      </c>
      <c r="C944" s="25">
        <v>1500000</v>
      </c>
      <c r="D944" s="25">
        <v>750000</v>
      </c>
      <c r="E944" s="25">
        <v>704814.2</v>
      </c>
      <c r="F944" s="25">
        <v>704814.2</v>
      </c>
      <c r="G944" s="25">
        <f t="shared" si="14"/>
        <v>93.975226666666657</v>
      </c>
    </row>
    <row r="945" spans="1:7">
      <c r="A945" s="22" t="s">
        <v>175</v>
      </c>
      <c r="B945" s="16" t="s">
        <v>33</v>
      </c>
      <c r="C945" s="25">
        <v>1500000</v>
      </c>
      <c r="D945" s="25">
        <v>750000</v>
      </c>
      <c r="E945" s="25">
        <v>704814.2</v>
      </c>
      <c r="F945" s="25">
        <v>704814.2</v>
      </c>
      <c r="G945" s="25">
        <f t="shared" si="14"/>
        <v>93.975226666666657</v>
      </c>
    </row>
    <row r="946" spans="1:7" ht="31.5">
      <c r="A946" s="22" t="s">
        <v>176</v>
      </c>
      <c r="B946" s="16" t="s">
        <v>34</v>
      </c>
      <c r="C946" s="25">
        <v>1500000</v>
      </c>
      <c r="D946" s="25">
        <v>750000</v>
      </c>
      <c r="E946" s="25">
        <v>704814.2</v>
      </c>
      <c r="F946" s="25">
        <v>704814.2</v>
      </c>
      <c r="G946" s="25">
        <f t="shared" si="14"/>
        <v>93.975226666666657</v>
      </c>
    </row>
    <row r="947" spans="1:7" ht="31.5">
      <c r="A947" s="21" t="s">
        <v>218</v>
      </c>
      <c r="B947" s="15" t="s">
        <v>114</v>
      </c>
      <c r="C947" s="24">
        <v>18468300</v>
      </c>
      <c r="D947" s="24">
        <v>9302700</v>
      </c>
      <c r="E947" s="24">
        <v>7281957.9199999999</v>
      </c>
      <c r="F947" s="24">
        <v>7281957.9199999999</v>
      </c>
      <c r="G947" s="24">
        <f t="shared" si="14"/>
        <v>78.277896954647574</v>
      </c>
    </row>
    <row r="948" spans="1:7">
      <c r="A948" s="22" t="s">
        <v>3</v>
      </c>
      <c r="B948" s="16" t="s">
        <v>4</v>
      </c>
      <c r="C948" s="25">
        <v>18468300</v>
      </c>
      <c r="D948" s="25">
        <v>9302700</v>
      </c>
      <c r="E948" s="25">
        <v>7281957.9199999999</v>
      </c>
      <c r="F948" s="25">
        <v>7281957.9199999999</v>
      </c>
      <c r="G948" s="25">
        <f t="shared" si="14"/>
        <v>78.277896954647574</v>
      </c>
    </row>
    <row r="949" spans="1:7">
      <c r="A949" s="22" t="s">
        <v>175</v>
      </c>
      <c r="B949" s="16" t="s">
        <v>33</v>
      </c>
      <c r="C949" s="25">
        <v>18468300</v>
      </c>
      <c r="D949" s="25">
        <v>9302700</v>
      </c>
      <c r="E949" s="25">
        <v>7281957.9199999999</v>
      </c>
      <c r="F949" s="25">
        <v>7281957.9199999999</v>
      </c>
      <c r="G949" s="25">
        <f t="shared" si="14"/>
        <v>78.277896954647574</v>
      </c>
    </row>
    <row r="950" spans="1:7" ht="31.5">
      <c r="A950" s="22" t="s">
        <v>176</v>
      </c>
      <c r="B950" s="16" t="s">
        <v>34</v>
      </c>
      <c r="C950" s="25">
        <v>18468300</v>
      </c>
      <c r="D950" s="25">
        <v>9302700</v>
      </c>
      <c r="E950" s="25">
        <v>7281957.9199999999</v>
      </c>
      <c r="F950" s="25">
        <v>7281957.9199999999</v>
      </c>
      <c r="G950" s="25">
        <f t="shared" si="14"/>
        <v>78.277896954647574</v>
      </c>
    </row>
    <row r="951" spans="1:7">
      <c r="A951" s="21" t="s">
        <v>56</v>
      </c>
      <c r="B951" s="15" t="s">
        <v>57</v>
      </c>
      <c r="C951" s="24">
        <v>150000</v>
      </c>
      <c r="D951" s="24">
        <v>90000</v>
      </c>
      <c r="E951" s="24">
        <v>36818.01</v>
      </c>
      <c r="F951" s="24">
        <v>36818.01</v>
      </c>
      <c r="G951" s="24">
        <f t="shared" si="14"/>
        <v>40.908900000000003</v>
      </c>
    </row>
    <row r="952" spans="1:7">
      <c r="A952" s="22" t="s">
        <v>3</v>
      </c>
      <c r="B952" s="16" t="s">
        <v>4</v>
      </c>
      <c r="C952" s="25">
        <v>150000</v>
      </c>
      <c r="D952" s="25">
        <v>90000</v>
      </c>
      <c r="E952" s="25">
        <v>36818.01</v>
      </c>
      <c r="F952" s="25">
        <v>36818.01</v>
      </c>
      <c r="G952" s="25">
        <f t="shared" si="14"/>
        <v>40.908900000000003</v>
      </c>
    </row>
    <row r="953" spans="1:7">
      <c r="A953" s="22" t="s">
        <v>13</v>
      </c>
      <c r="B953" s="16" t="s">
        <v>14</v>
      </c>
      <c r="C953" s="25">
        <v>150000</v>
      </c>
      <c r="D953" s="25">
        <v>90000</v>
      </c>
      <c r="E953" s="25">
        <v>36818.01</v>
      </c>
      <c r="F953" s="25">
        <v>36818.01</v>
      </c>
      <c r="G953" s="25">
        <f t="shared" si="14"/>
        <v>40.908900000000003</v>
      </c>
    </row>
    <row r="954" spans="1:7">
      <c r="A954" s="22" t="s">
        <v>167</v>
      </c>
      <c r="B954" s="16" t="s">
        <v>23</v>
      </c>
      <c r="C954" s="25">
        <v>150000</v>
      </c>
      <c r="D954" s="25">
        <v>90000</v>
      </c>
      <c r="E954" s="25">
        <v>36818.01</v>
      </c>
      <c r="F954" s="25">
        <v>36818.01</v>
      </c>
      <c r="G954" s="25">
        <f t="shared" si="14"/>
        <v>40.908900000000003</v>
      </c>
    </row>
    <row r="955" spans="1:7">
      <c r="A955" s="22" t="s">
        <v>169</v>
      </c>
      <c r="B955" s="16" t="s">
        <v>25</v>
      </c>
      <c r="C955" s="25">
        <v>50000</v>
      </c>
      <c r="D955" s="25">
        <v>30000</v>
      </c>
      <c r="E955" s="25">
        <v>0</v>
      </c>
      <c r="F955" s="25">
        <v>0</v>
      </c>
      <c r="G955" s="25">
        <f t="shared" si="14"/>
        <v>0</v>
      </c>
    </row>
    <row r="956" spans="1:7">
      <c r="A956" s="22" t="s">
        <v>170</v>
      </c>
      <c r="B956" s="16" t="s">
        <v>26</v>
      </c>
      <c r="C956" s="25">
        <v>100000</v>
      </c>
      <c r="D956" s="25">
        <v>60000</v>
      </c>
      <c r="E956" s="25">
        <v>36818.01</v>
      </c>
      <c r="F956" s="25">
        <v>36818.01</v>
      </c>
      <c r="G956" s="25">
        <f t="shared" si="14"/>
        <v>61.363350000000004</v>
      </c>
    </row>
    <row r="957" spans="1:7" ht="47.25">
      <c r="A957" s="3" t="s">
        <v>118</v>
      </c>
      <c r="B957" s="4" t="s">
        <v>134</v>
      </c>
      <c r="C957" s="7">
        <v>22696434</v>
      </c>
      <c r="D957" s="7">
        <v>18834934</v>
      </c>
      <c r="E957" s="7">
        <v>14869285.34</v>
      </c>
      <c r="F957" s="7">
        <v>14864964.23</v>
      </c>
      <c r="G957" s="7">
        <f t="shared" si="14"/>
        <v>78.92230591304434</v>
      </c>
    </row>
    <row r="958" spans="1:7">
      <c r="A958" s="22" t="s">
        <v>3</v>
      </c>
      <c r="B958" s="16" t="s">
        <v>4</v>
      </c>
      <c r="C958" s="25">
        <v>19696434</v>
      </c>
      <c r="D958" s="25">
        <v>15834934</v>
      </c>
      <c r="E958" s="25">
        <v>14869285.34</v>
      </c>
      <c r="F958" s="25">
        <v>14864964.23</v>
      </c>
      <c r="G958" s="25">
        <f t="shared" si="14"/>
        <v>93.87449439321945</v>
      </c>
    </row>
    <row r="959" spans="1:7" ht="31.5">
      <c r="A959" s="22" t="s">
        <v>5</v>
      </c>
      <c r="B959" s="16" t="s">
        <v>6</v>
      </c>
      <c r="C959" s="25">
        <v>5671600</v>
      </c>
      <c r="D959" s="25">
        <v>3037800</v>
      </c>
      <c r="E959" s="25">
        <v>2740000.07</v>
      </c>
      <c r="F959" s="25">
        <v>2740000.07</v>
      </c>
      <c r="G959" s="25">
        <f t="shared" si="14"/>
        <v>90.196855290012508</v>
      </c>
    </row>
    <row r="960" spans="1:7">
      <c r="A960" s="22" t="s">
        <v>7</v>
      </c>
      <c r="B960" s="16" t="s">
        <v>8</v>
      </c>
      <c r="C960" s="25">
        <v>4648900</v>
      </c>
      <c r="D960" s="25">
        <v>2490000</v>
      </c>
      <c r="E960" s="25">
        <v>2284703.23</v>
      </c>
      <c r="F960" s="25">
        <v>2284703.23</v>
      </c>
      <c r="G960" s="25">
        <f t="shared" si="14"/>
        <v>91.755149799196786</v>
      </c>
    </row>
    <row r="961" spans="1:7">
      <c r="A961" s="22" t="s">
        <v>9</v>
      </c>
      <c r="B961" s="16" t="s">
        <v>10</v>
      </c>
      <c r="C961" s="25">
        <v>4648900</v>
      </c>
      <c r="D961" s="25">
        <v>2490000</v>
      </c>
      <c r="E961" s="25">
        <v>2284703.23</v>
      </c>
      <c r="F961" s="25">
        <v>2284703.23</v>
      </c>
      <c r="G961" s="25">
        <f t="shared" si="14"/>
        <v>91.755149799196786</v>
      </c>
    </row>
    <row r="962" spans="1:7">
      <c r="A962" s="22" t="s">
        <v>11</v>
      </c>
      <c r="B962" s="16" t="s">
        <v>12</v>
      </c>
      <c r="C962" s="25">
        <v>1022700</v>
      </c>
      <c r="D962" s="25">
        <v>547800</v>
      </c>
      <c r="E962" s="25">
        <v>455296.84</v>
      </c>
      <c r="F962" s="25">
        <v>455296.84</v>
      </c>
      <c r="G962" s="25">
        <f t="shared" si="14"/>
        <v>83.113698430083986</v>
      </c>
    </row>
    <row r="963" spans="1:7">
      <c r="A963" s="22" t="s">
        <v>13</v>
      </c>
      <c r="B963" s="16" t="s">
        <v>14</v>
      </c>
      <c r="C963" s="25">
        <v>296700</v>
      </c>
      <c r="D963" s="25">
        <v>198400</v>
      </c>
      <c r="E963" s="25">
        <v>77057.3</v>
      </c>
      <c r="F963" s="25">
        <v>77057.3</v>
      </c>
      <c r="G963" s="25">
        <f t="shared" si="14"/>
        <v>38.839364919354843</v>
      </c>
    </row>
    <row r="964" spans="1:7">
      <c r="A964" s="22" t="s">
        <v>15</v>
      </c>
      <c r="B964" s="16" t="s">
        <v>16</v>
      </c>
      <c r="C964" s="25">
        <v>136000</v>
      </c>
      <c r="D964" s="25">
        <v>89000</v>
      </c>
      <c r="E964" s="25">
        <v>0</v>
      </c>
      <c r="F964" s="25">
        <v>0</v>
      </c>
      <c r="G964" s="25">
        <f t="shared" si="14"/>
        <v>0</v>
      </c>
    </row>
    <row r="965" spans="1:7">
      <c r="A965" s="22" t="s">
        <v>19</v>
      </c>
      <c r="B965" s="16" t="s">
        <v>20</v>
      </c>
      <c r="C965" s="25">
        <v>150700</v>
      </c>
      <c r="D965" s="25">
        <v>103400</v>
      </c>
      <c r="E965" s="25">
        <v>74907.3</v>
      </c>
      <c r="F965" s="25">
        <v>74907.3</v>
      </c>
      <c r="G965" s="25">
        <f t="shared" si="14"/>
        <v>72.444197292069632</v>
      </c>
    </row>
    <row r="966" spans="1:7">
      <c r="A966" s="22" t="s">
        <v>21</v>
      </c>
      <c r="B966" s="16" t="s">
        <v>22</v>
      </c>
      <c r="C966" s="25">
        <v>5000</v>
      </c>
      <c r="D966" s="25">
        <v>3000</v>
      </c>
      <c r="E966" s="25">
        <v>2150</v>
      </c>
      <c r="F966" s="25">
        <v>2150</v>
      </c>
      <c r="G966" s="25">
        <f t="shared" si="14"/>
        <v>71.666666666666671</v>
      </c>
    </row>
    <row r="967" spans="1:7" ht="31.5">
      <c r="A967" s="22" t="s">
        <v>29</v>
      </c>
      <c r="B967" s="16" t="s">
        <v>30</v>
      </c>
      <c r="C967" s="25">
        <v>5000</v>
      </c>
      <c r="D967" s="25">
        <v>3000</v>
      </c>
      <c r="E967" s="25">
        <v>0</v>
      </c>
      <c r="F967" s="25">
        <v>0</v>
      </c>
      <c r="G967" s="25">
        <f t="shared" ref="G967:G1026" si="15">IF(D967=0,0,(F967/D967)*100)</f>
        <v>0</v>
      </c>
    </row>
    <row r="968" spans="1:7" ht="47.25">
      <c r="A968" s="22" t="s">
        <v>31</v>
      </c>
      <c r="B968" s="16" t="s">
        <v>32</v>
      </c>
      <c r="C968" s="25">
        <v>5000</v>
      </c>
      <c r="D968" s="25">
        <v>3000</v>
      </c>
      <c r="E968" s="25">
        <v>0</v>
      </c>
      <c r="F968" s="25">
        <v>0</v>
      </c>
      <c r="G968" s="25">
        <f t="shared" si="15"/>
        <v>0</v>
      </c>
    </row>
    <row r="969" spans="1:7">
      <c r="A969" s="22" t="s">
        <v>175</v>
      </c>
      <c r="B969" s="16" t="s">
        <v>33</v>
      </c>
      <c r="C969" s="25">
        <v>13704834</v>
      </c>
      <c r="D969" s="25">
        <v>12586234</v>
      </c>
      <c r="E969" s="25">
        <v>12040900</v>
      </c>
      <c r="F969" s="25">
        <v>12040900</v>
      </c>
      <c r="G969" s="25">
        <f t="shared" si="15"/>
        <v>95.667218645386697</v>
      </c>
    </row>
    <row r="970" spans="1:7" ht="31.5">
      <c r="A970" s="22" t="s">
        <v>221</v>
      </c>
      <c r="B970" s="16" t="s">
        <v>119</v>
      </c>
      <c r="C970" s="25">
        <v>13704834</v>
      </c>
      <c r="D970" s="25">
        <v>12586234</v>
      </c>
      <c r="E970" s="25">
        <v>12040900</v>
      </c>
      <c r="F970" s="25">
        <v>12040900</v>
      </c>
      <c r="G970" s="25">
        <f t="shared" si="15"/>
        <v>95.667218645386697</v>
      </c>
    </row>
    <row r="971" spans="1:7">
      <c r="A971" s="22" t="s">
        <v>37</v>
      </c>
      <c r="B971" s="16" t="s">
        <v>38</v>
      </c>
      <c r="C971" s="25">
        <v>23300</v>
      </c>
      <c r="D971" s="25">
        <v>12500</v>
      </c>
      <c r="E971" s="25">
        <v>11327.97</v>
      </c>
      <c r="F971" s="25">
        <v>7006.86</v>
      </c>
      <c r="G971" s="25">
        <f t="shared" si="15"/>
        <v>56.054879999999997</v>
      </c>
    </row>
    <row r="972" spans="1:7">
      <c r="A972" s="22" t="s">
        <v>222</v>
      </c>
      <c r="B972" s="16" t="s">
        <v>120</v>
      </c>
      <c r="C972" s="25">
        <v>3000000</v>
      </c>
      <c r="D972" s="25">
        <v>3000000</v>
      </c>
      <c r="E972" s="25">
        <v>0</v>
      </c>
      <c r="F972" s="25">
        <v>0</v>
      </c>
      <c r="G972" s="25">
        <f t="shared" si="15"/>
        <v>0</v>
      </c>
    </row>
    <row r="973" spans="1:7" ht="47.25">
      <c r="A973" s="21" t="s">
        <v>59</v>
      </c>
      <c r="B973" s="15" t="s">
        <v>60</v>
      </c>
      <c r="C973" s="24">
        <v>5938700</v>
      </c>
      <c r="D973" s="24">
        <v>3195800</v>
      </c>
      <c r="E973" s="24">
        <v>2798835.34</v>
      </c>
      <c r="F973" s="24">
        <v>2794514.2299999995</v>
      </c>
      <c r="G973" s="24">
        <f t="shared" si="15"/>
        <v>87.443339070029396</v>
      </c>
    </row>
    <row r="974" spans="1:7">
      <c r="A974" s="22" t="s">
        <v>3</v>
      </c>
      <c r="B974" s="16" t="s">
        <v>4</v>
      </c>
      <c r="C974" s="25">
        <v>5938700</v>
      </c>
      <c r="D974" s="25">
        <v>3195800</v>
      </c>
      <c r="E974" s="25">
        <v>2798835.34</v>
      </c>
      <c r="F974" s="25">
        <v>2794514.2299999995</v>
      </c>
      <c r="G974" s="25">
        <f t="shared" si="15"/>
        <v>87.443339070029396</v>
      </c>
    </row>
    <row r="975" spans="1:7" ht="31.5">
      <c r="A975" s="22" t="s">
        <v>5</v>
      </c>
      <c r="B975" s="16" t="s">
        <v>6</v>
      </c>
      <c r="C975" s="25">
        <v>5671600</v>
      </c>
      <c r="D975" s="25">
        <v>3037800</v>
      </c>
      <c r="E975" s="25">
        <v>2740000.07</v>
      </c>
      <c r="F975" s="25">
        <v>2740000.07</v>
      </c>
      <c r="G975" s="25">
        <f t="shared" si="15"/>
        <v>90.196855290012508</v>
      </c>
    </row>
    <row r="976" spans="1:7">
      <c r="A976" s="22" t="s">
        <v>7</v>
      </c>
      <c r="B976" s="16" t="s">
        <v>8</v>
      </c>
      <c r="C976" s="25">
        <v>4648900</v>
      </c>
      <c r="D976" s="25">
        <v>2490000</v>
      </c>
      <c r="E976" s="25">
        <v>2284703.23</v>
      </c>
      <c r="F976" s="25">
        <v>2284703.23</v>
      </c>
      <c r="G976" s="25">
        <f t="shared" si="15"/>
        <v>91.755149799196786</v>
      </c>
    </row>
    <row r="977" spans="1:7">
      <c r="A977" s="22" t="s">
        <v>9</v>
      </c>
      <c r="B977" s="16" t="s">
        <v>10</v>
      </c>
      <c r="C977" s="25">
        <v>4648900</v>
      </c>
      <c r="D977" s="25">
        <v>2490000</v>
      </c>
      <c r="E977" s="25">
        <v>2284703.23</v>
      </c>
      <c r="F977" s="25">
        <v>2284703.23</v>
      </c>
      <c r="G977" s="25">
        <f t="shared" si="15"/>
        <v>91.755149799196786</v>
      </c>
    </row>
    <row r="978" spans="1:7">
      <c r="A978" s="22" t="s">
        <v>11</v>
      </c>
      <c r="B978" s="16" t="s">
        <v>12</v>
      </c>
      <c r="C978" s="25">
        <v>1022700</v>
      </c>
      <c r="D978" s="25">
        <v>547800</v>
      </c>
      <c r="E978" s="25">
        <v>455296.84</v>
      </c>
      <c r="F978" s="25">
        <v>455296.84</v>
      </c>
      <c r="G978" s="25">
        <f t="shared" si="15"/>
        <v>83.113698430083986</v>
      </c>
    </row>
    <row r="979" spans="1:7">
      <c r="A979" s="22" t="s">
        <v>13</v>
      </c>
      <c r="B979" s="16" t="s">
        <v>14</v>
      </c>
      <c r="C979" s="25">
        <v>243800</v>
      </c>
      <c r="D979" s="25">
        <v>145500</v>
      </c>
      <c r="E979" s="25">
        <v>47507.3</v>
      </c>
      <c r="F979" s="25">
        <v>47507.3</v>
      </c>
      <c r="G979" s="25">
        <f t="shared" si="15"/>
        <v>32.65106529209622</v>
      </c>
    </row>
    <row r="980" spans="1:7">
      <c r="A980" s="22" t="s">
        <v>15</v>
      </c>
      <c r="B980" s="16" t="s">
        <v>16</v>
      </c>
      <c r="C980" s="25">
        <v>136000</v>
      </c>
      <c r="D980" s="25">
        <v>89000</v>
      </c>
      <c r="E980" s="25">
        <v>0</v>
      </c>
      <c r="F980" s="25">
        <v>0</v>
      </c>
      <c r="G980" s="25">
        <f t="shared" si="15"/>
        <v>0</v>
      </c>
    </row>
    <row r="981" spans="1:7">
      <c r="A981" s="22" t="s">
        <v>19</v>
      </c>
      <c r="B981" s="16" t="s">
        <v>20</v>
      </c>
      <c r="C981" s="25">
        <v>97800</v>
      </c>
      <c r="D981" s="25">
        <v>50500</v>
      </c>
      <c r="E981" s="25">
        <v>45357.3</v>
      </c>
      <c r="F981" s="25">
        <v>45357.3</v>
      </c>
      <c r="G981" s="25">
        <f t="shared" si="15"/>
        <v>89.816435643564361</v>
      </c>
    </row>
    <row r="982" spans="1:7">
      <c r="A982" s="22" t="s">
        <v>21</v>
      </c>
      <c r="B982" s="16" t="s">
        <v>22</v>
      </c>
      <c r="C982" s="25">
        <v>5000</v>
      </c>
      <c r="D982" s="25">
        <v>3000</v>
      </c>
      <c r="E982" s="25">
        <v>2150</v>
      </c>
      <c r="F982" s="25">
        <v>2150</v>
      </c>
      <c r="G982" s="25">
        <f t="shared" si="15"/>
        <v>71.666666666666671</v>
      </c>
    </row>
    <row r="983" spans="1:7" ht="31.5">
      <c r="A983" s="22" t="s">
        <v>29</v>
      </c>
      <c r="B983" s="16" t="s">
        <v>30</v>
      </c>
      <c r="C983" s="25">
        <v>5000</v>
      </c>
      <c r="D983" s="25">
        <v>3000</v>
      </c>
      <c r="E983" s="25">
        <v>0</v>
      </c>
      <c r="F983" s="25">
        <v>0</v>
      </c>
      <c r="G983" s="25">
        <f t="shared" si="15"/>
        <v>0</v>
      </c>
    </row>
    <row r="984" spans="1:7" ht="47.25">
      <c r="A984" s="22" t="s">
        <v>31</v>
      </c>
      <c r="B984" s="16" t="s">
        <v>32</v>
      </c>
      <c r="C984" s="25">
        <v>5000</v>
      </c>
      <c r="D984" s="25">
        <v>3000</v>
      </c>
      <c r="E984" s="25">
        <v>0</v>
      </c>
      <c r="F984" s="25">
        <v>0</v>
      </c>
      <c r="G984" s="25">
        <f t="shared" si="15"/>
        <v>0</v>
      </c>
    </row>
    <row r="985" spans="1:7">
      <c r="A985" s="22" t="s">
        <v>37</v>
      </c>
      <c r="B985" s="16" t="s">
        <v>38</v>
      </c>
      <c r="C985" s="25">
        <v>23300</v>
      </c>
      <c r="D985" s="25">
        <v>12500</v>
      </c>
      <c r="E985" s="25">
        <v>11327.97</v>
      </c>
      <c r="F985" s="25">
        <v>7006.86</v>
      </c>
      <c r="G985" s="25">
        <f t="shared" si="15"/>
        <v>56.054879999999997</v>
      </c>
    </row>
    <row r="986" spans="1:7">
      <c r="A986" s="21" t="s">
        <v>43</v>
      </c>
      <c r="B986" s="15" t="s">
        <v>44</v>
      </c>
      <c r="C986" s="24">
        <v>52900</v>
      </c>
      <c r="D986" s="24">
        <v>52900</v>
      </c>
      <c r="E986" s="24">
        <v>29550</v>
      </c>
      <c r="F986" s="24">
        <v>29550</v>
      </c>
      <c r="G986" s="24">
        <f t="shared" si="15"/>
        <v>55.860113421550096</v>
      </c>
    </row>
    <row r="987" spans="1:7">
      <c r="A987" s="22" t="s">
        <v>3</v>
      </c>
      <c r="B987" s="16" t="s">
        <v>4</v>
      </c>
      <c r="C987" s="25">
        <v>52900</v>
      </c>
      <c r="D987" s="25">
        <v>52900</v>
      </c>
      <c r="E987" s="25">
        <v>29550</v>
      </c>
      <c r="F987" s="25">
        <v>29550</v>
      </c>
      <c r="G987" s="25">
        <f t="shared" si="15"/>
        <v>55.860113421550096</v>
      </c>
    </row>
    <row r="988" spans="1:7">
      <c r="A988" s="22" t="s">
        <v>13</v>
      </c>
      <c r="B988" s="16" t="s">
        <v>14</v>
      </c>
      <c r="C988" s="25">
        <v>52900</v>
      </c>
      <c r="D988" s="25">
        <v>52900</v>
      </c>
      <c r="E988" s="25">
        <v>29550</v>
      </c>
      <c r="F988" s="25">
        <v>29550</v>
      </c>
      <c r="G988" s="25">
        <f t="shared" si="15"/>
        <v>55.860113421550096</v>
      </c>
    </row>
    <row r="989" spans="1:7">
      <c r="A989" s="22" t="s">
        <v>19</v>
      </c>
      <c r="B989" s="16" t="s">
        <v>20</v>
      </c>
      <c r="C989" s="25">
        <v>52900</v>
      </c>
      <c r="D989" s="25">
        <v>52900</v>
      </c>
      <c r="E989" s="25">
        <v>29550</v>
      </c>
      <c r="F989" s="25">
        <v>29550</v>
      </c>
      <c r="G989" s="25">
        <f t="shared" si="15"/>
        <v>55.860113421550096</v>
      </c>
    </row>
    <row r="990" spans="1:7">
      <c r="A990" s="21" t="s">
        <v>223</v>
      </c>
      <c r="B990" s="15" t="s">
        <v>121</v>
      </c>
      <c r="C990" s="24">
        <v>3000000</v>
      </c>
      <c r="D990" s="24">
        <v>3000000</v>
      </c>
      <c r="E990" s="24">
        <v>0</v>
      </c>
      <c r="F990" s="24">
        <v>0</v>
      </c>
      <c r="G990" s="24">
        <f t="shared" si="15"/>
        <v>0</v>
      </c>
    </row>
    <row r="991" spans="1:7">
      <c r="A991" s="22" t="s">
        <v>222</v>
      </c>
      <c r="B991" s="16" t="s">
        <v>120</v>
      </c>
      <c r="C991" s="25">
        <v>3000000</v>
      </c>
      <c r="D991" s="25">
        <v>3000000</v>
      </c>
      <c r="E991" s="25">
        <v>0</v>
      </c>
      <c r="F991" s="25">
        <v>0</v>
      </c>
      <c r="G991" s="25">
        <f t="shared" si="15"/>
        <v>0</v>
      </c>
    </row>
    <row r="992" spans="1:7">
      <c r="A992" s="21" t="s">
        <v>224</v>
      </c>
      <c r="B992" s="15" t="s">
        <v>122</v>
      </c>
      <c r="C992" s="24">
        <v>4407500</v>
      </c>
      <c r="D992" s="24">
        <v>3288900</v>
      </c>
      <c r="E992" s="24">
        <v>3288900</v>
      </c>
      <c r="F992" s="24">
        <v>3288900</v>
      </c>
      <c r="G992" s="24">
        <f t="shared" si="15"/>
        <v>100</v>
      </c>
    </row>
    <row r="993" spans="1:7">
      <c r="A993" s="22" t="s">
        <v>3</v>
      </c>
      <c r="B993" s="16" t="s">
        <v>4</v>
      </c>
      <c r="C993" s="25">
        <v>4407500</v>
      </c>
      <c r="D993" s="25">
        <v>3288900</v>
      </c>
      <c r="E993" s="25">
        <v>3288900</v>
      </c>
      <c r="F993" s="25">
        <v>3288900</v>
      </c>
      <c r="G993" s="25">
        <f t="shared" si="15"/>
        <v>100</v>
      </c>
    </row>
    <row r="994" spans="1:7">
      <c r="A994" s="22" t="s">
        <v>175</v>
      </c>
      <c r="B994" s="16" t="s">
        <v>33</v>
      </c>
      <c r="C994" s="25">
        <v>4407500</v>
      </c>
      <c r="D994" s="25">
        <v>3288900</v>
      </c>
      <c r="E994" s="25">
        <v>3288900</v>
      </c>
      <c r="F994" s="25">
        <v>3288900</v>
      </c>
      <c r="G994" s="25">
        <f t="shared" si="15"/>
        <v>100</v>
      </c>
    </row>
    <row r="995" spans="1:7" ht="31.5">
      <c r="A995" s="22" t="s">
        <v>221</v>
      </c>
      <c r="B995" s="16" t="s">
        <v>119</v>
      </c>
      <c r="C995" s="25">
        <v>4407500</v>
      </c>
      <c r="D995" s="25">
        <v>3288900</v>
      </c>
      <c r="E995" s="25">
        <v>3288900</v>
      </c>
      <c r="F995" s="25">
        <v>3288900</v>
      </c>
      <c r="G995" s="25">
        <f t="shared" si="15"/>
        <v>100</v>
      </c>
    </row>
    <row r="996" spans="1:7" ht="47.25">
      <c r="A996" s="21" t="s">
        <v>123</v>
      </c>
      <c r="B996" s="15" t="s">
        <v>124</v>
      </c>
      <c r="C996" s="24">
        <v>9297334</v>
      </c>
      <c r="D996" s="24">
        <v>9297334</v>
      </c>
      <c r="E996" s="24">
        <v>8752000</v>
      </c>
      <c r="F996" s="24">
        <v>8752000</v>
      </c>
      <c r="G996" s="24">
        <f t="shared" si="15"/>
        <v>94.134512108524873</v>
      </c>
    </row>
    <row r="997" spans="1:7">
      <c r="A997" s="22" t="s">
        <v>3</v>
      </c>
      <c r="B997" s="16" t="s">
        <v>4</v>
      </c>
      <c r="C997" s="25">
        <v>9297334</v>
      </c>
      <c r="D997" s="25">
        <v>9297334</v>
      </c>
      <c r="E997" s="25">
        <v>8752000</v>
      </c>
      <c r="F997" s="25">
        <v>8752000</v>
      </c>
      <c r="G997" s="25">
        <f t="shared" si="15"/>
        <v>94.134512108524873</v>
      </c>
    </row>
    <row r="998" spans="1:7">
      <c r="A998" s="22" t="s">
        <v>175</v>
      </c>
      <c r="B998" s="16" t="s">
        <v>33</v>
      </c>
      <c r="C998" s="25">
        <v>9297334</v>
      </c>
      <c r="D998" s="25">
        <v>9297334</v>
      </c>
      <c r="E998" s="25">
        <v>8752000</v>
      </c>
      <c r="F998" s="25">
        <v>8752000</v>
      </c>
      <c r="G998" s="25">
        <f t="shared" si="15"/>
        <v>94.134512108524873</v>
      </c>
    </row>
    <row r="999" spans="1:7" ht="31.5">
      <c r="A999" s="22" t="s">
        <v>221</v>
      </c>
      <c r="B999" s="16" t="s">
        <v>119</v>
      </c>
      <c r="C999" s="25">
        <v>9297334</v>
      </c>
      <c r="D999" s="25">
        <v>9297334</v>
      </c>
      <c r="E999" s="25">
        <v>8752000</v>
      </c>
      <c r="F999" s="25">
        <v>8752000</v>
      </c>
      <c r="G999" s="25">
        <f t="shared" si="15"/>
        <v>94.134512108524873</v>
      </c>
    </row>
    <row r="1000" spans="1:7" s="6" customFormat="1" ht="18.75">
      <c r="A1000" s="26" t="s">
        <v>125</v>
      </c>
      <c r="B1000" s="27"/>
      <c r="C1000" s="28">
        <v>961251626.99000001</v>
      </c>
      <c r="D1000" s="28">
        <v>524146380.99000001</v>
      </c>
      <c r="E1000" s="28">
        <v>451740902.4199999</v>
      </c>
      <c r="F1000" s="28">
        <v>449714183.59000009</v>
      </c>
      <c r="G1000" s="28">
        <f t="shared" si="15"/>
        <v>85.79934917047153</v>
      </c>
    </row>
    <row r="1001" spans="1:7">
      <c r="A1001" s="22" t="s">
        <v>3</v>
      </c>
      <c r="B1001" s="16" t="s">
        <v>4</v>
      </c>
      <c r="C1001" s="25">
        <v>958251626.99000001</v>
      </c>
      <c r="D1001" s="25">
        <v>521146380.99000001</v>
      </c>
      <c r="E1001" s="25">
        <v>451740902.4199999</v>
      </c>
      <c r="F1001" s="25">
        <v>449714183.59000009</v>
      </c>
      <c r="G1001" s="25">
        <f t="shared" si="15"/>
        <v>86.293256557916962</v>
      </c>
    </row>
    <row r="1002" spans="1:7" ht="31.5">
      <c r="A1002" s="22" t="s">
        <v>5</v>
      </c>
      <c r="B1002" s="16" t="s">
        <v>6</v>
      </c>
      <c r="C1002" s="25">
        <v>560560218.99000001</v>
      </c>
      <c r="D1002" s="25">
        <v>290977004.99000001</v>
      </c>
      <c r="E1002" s="25">
        <v>268483586.33999997</v>
      </c>
      <c r="F1002" s="25">
        <v>268461097.56999999</v>
      </c>
      <c r="G1002" s="25">
        <f t="shared" si="15"/>
        <v>92.261963305047473</v>
      </c>
    </row>
    <row r="1003" spans="1:7">
      <c r="A1003" s="22" t="s">
        <v>7</v>
      </c>
      <c r="B1003" s="16" t="s">
        <v>8</v>
      </c>
      <c r="C1003" s="25">
        <v>459649686.55000001</v>
      </c>
      <c r="D1003" s="25">
        <v>238496612.55000001</v>
      </c>
      <c r="E1003" s="25">
        <v>220286585.43000001</v>
      </c>
      <c r="F1003" s="25">
        <v>220264662.57000002</v>
      </c>
      <c r="G1003" s="25">
        <f t="shared" si="15"/>
        <v>92.3554679519074</v>
      </c>
    </row>
    <row r="1004" spans="1:7">
      <c r="A1004" s="22" t="s">
        <v>9</v>
      </c>
      <c r="B1004" s="16" t="s">
        <v>10</v>
      </c>
      <c r="C1004" s="25">
        <v>459649686.55000001</v>
      </c>
      <c r="D1004" s="25">
        <v>238496612.55000001</v>
      </c>
      <c r="E1004" s="25">
        <v>220286585.43000001</v>
      </c>
      <c r="F1004" s="25">
        <v>220264662.57000002</v>
      </c>
      <c r="G1004" s="25">
        <f t="shared" si="15"/>
        <v>92.3554679519074</v>
      </c>
    </row>
    <row r="1005" spans="1:7">
      <c r="A1005" s="22" t="s">
        <v>11</v>
      </c>
      <c r="B1005" s="16" t="s">
        <v>12</v>
      </c>
      <c r="C1005" s="25">
        <v>100910532.44</v>
      </c>
      <c r="D1005" s="25">
        <v>52480392.439999998</v>
      </c>
      <c r="E1005" s="25">
        <v>48197000.909999996</v>
      </c>
      <c r="F1005" s="25">
        <v>48196434.999999993</v>
      </c>
      <c r="G1005" s="25">
        <f t="shared" si="15"/>
        <v>91.837032383289085</v>
      </c>
    </row>
    <row r="1006" spans="1:7">
      <c r="A1006" s="22" t="s">
        <v>13</v>
      </c>
      <c r="B1006" s="16" t="s">
        <v>14</v>
      </c>
      <c r="C1006" s="25">
        <v>168866662</v>
      </c>
      <c r="D1006" s="25">
        <v>90631051</v>
      </c>
      <c r="E1006" s="25">
        <v>62492782.270000003</v>
      </c>
      <c r="F1006" s="25">
        <v>60650966.890000008</v>
      </c>
      <c r="G1006" s="25">
        <f t="shared" si="15"/>
        <v>66.920736569633306</v>
      </c>
    </row>
    <row r="1007" spans="1:7">
      <c r="A1007" s="22" t="s">
        <v>15</v>
      </c>
      <c r="B1007" s="16" t="s">
        <v>16</v>
      </c>
      <c r="C1007" s="25">
        <v>15250326</v>
      </c>
      <c r="D1007" s="25">
        <v>8378093</v>
      </c>
      <c r="E1007" s="25">
        <v>4868630.4400000004</v>
      </c>
      <c r="F1007" s="25">
        <v>4351695.0399999991</v>
      </c>
      <c r="G1007" s="25">
        <f t="shared" si="15"/>
        <v>51.941355150867849</v>
      </c>
    </row>
    <row r="1008" spans="1:7">
      <c r="A1008" s="22" t="s">
        <v>17</v>
      </c>
      <c r="B1008" s="16" t="s">
        <v>18</v>
      </c>
      <c r="C1008" s="25">
        <v>24580000</v>
      </c>
      <c r="D1008" s="25">
        <v>14279600</v>
      </c>
      <c r="E1008" s="25">
        <v>9954712.9800000004</v>
      </c>
      <c r="F1008" s="25">
        <v>9913742.1899999995</v>
      </c>
      <c r="G1008" s="25">
        <f t="shared" si="15"/>
        <v>69.425909619317068</v>
      </c>
    </row>
    <row r="1009" spans="1:7">
      <c r="A1009" s="22" t="s">
        <v>19</v>
      </c>
      <c r="B1009" s="16" t="s">
        <v>20</v>
      </c>
      <c r="C1009" s="25">
        <v>70992037</v>
      </c>
      <c r="D1009" s="25">
        <v>38490550</v>
      </c>
      <c r="E1009" s="25">
        <v>26747768.699999999</v>
      </c>
      <c r="F1009" s="25">
        <v>25823763.129999999</v>
      </c>
      <c r="G1009" s="25">
        <f t="shared" si="15"/>
        <v>67.091177262990527</v>
      </c>
    </row>
    <row r="1010" spans="1:7">
      <c r="A1010" s="22" t="s">
        <v>21</v>
      </c>
      <c r="B1010" s="16" t="s">
        <v>22</v>
      </c>
      <c r="C1010" s="25">
        <v>1051358</v>
      </c>
      <c r="D1010" s="25">
        <v>701138</v>
      </c>
      <c r="E1010" s="25">
        <v>502416.09000000008</v>
      </c>
      <c r="F1010" s="25">
        <v>502116.09000000008</v>
      </c>
      <c r="G1010" s="25">
        <f t="shared" si="15"/>
        <v>71.614445373093474</v>
      </c>
    </row>
    <row r="1011" spans="1:7">
      <c r="A1011" s="22" t="s">
        <v>167</v>
      </c>
      <c r="B1011" s="16" t="s">
        <v>23</v>
      </c>
      <c r="C1011" s="25">
        <v>56323601</v>
      </c>
      <c r="D1011" s="25">
        <v>28247230</v>
      </c>
      <c r="E1011" s="25">
        <v>20289430.059999999</v>
      </c>
      <c r="F1011" s="25">
        <v>19947890.439999994</v>
      </c>
      <c r="G1011" s="25">
        <f t="shared" si="15"/>
        <v>70.618925961943859</v>
      </c>
    </row>
    <row r="1012" spans="1:7">
      <c r="A1012" s="22" t="s">
        <v>168</v>
      </c>
      <c r="B1012" s="16" t="s">
        <v>24</v>
      </c>
      <c r="C1012" s="25">
        <v>23463632</v>
      </c>
      <c r="D1012" s="25">
        <v>12567327</v>
      </c>
      <c r="E1012" s="25">
        <v>10544216.400000004</v>
      </c>
      <c r="F1012" s="25">
        <v>10531520.980000004</v>
      </c>
      <c r="G1012" s="25">
        <f t="shared" si="15"/>
        <v>83.800803305269326</v>
      </c>
    </row>
    <row r="1013" spans="1:7">
      <c r="A1013" s="22" t="s">
        <v>169</v>
      </c>
      <c r="B1013" s="16" t="s">
        <v>25</v>
      </c>
      <c r="C1013" s="25">
        <v>2634549</v>
      </c>
      <c r="D1013" s="25">
        <v>848464</v>
      </c>
      <c r="E1013" s="25">
        <v>399765.14999999997</v>
      </c>
      <c r="F1013" s="25">
        <v>384632.6</v>
      </c>
      <c r="G1013" s="25">
        <f t="shared" si="15"/>
        <v>45.332813177695222</v>
      </c>
    </row>
    <row r="1014" spans="1:7">
      <c r="A1014" s="22" t="s">
        <v>170</v>
      </c>
      <c r="B1014" s="16" t="s">
        <v>26</v>
      </c>
      <c r="C1014" s="25">
        <v>25535550</v>
      </c>
      <c r="D1014" s="25">
        <v>12351034</v>
      </c>
      <c r="E1014" s="25">
        <v>7984445.0000000019</v>
      </c>
      <c r="F1014" s="25">
        <v>7679741.1399999987</v>
      </c>
      <c r="G1014" s="25">
        <f t="shared" si="15"/>
        <v>62.178932873150529</v>
      </c>
    </row>
    <row r="1015" spans="1:7">
      <c r="A1015" s="22" t="s">
        <v>171</v>
      </c>
      <c r="B1015" s="16" t="s">
        <v>27</v>
      </c>
      <c r="C1015" s="25">
        <v>2008000</v>
      </c>
      <c r="D1015" s="25">
        <v>1218900</v>
      </c>
      <c r="E1015" s="25">
        <v>710744.96</v>
      </c>
      <c r="F1015" s="25">
        <v>708431.46</v>
      </c>
      <c r="G1015" s="25">
        <f t="shared" si="15"/>
        <v>58.120556239232087</v>
      </c>
    </row>
    <row r="1016" spans="1:7" ht="31.5">
      <c r="A1016" s="22" t="s">
        <v>172</v>
      </c>
      <c r="B1016" s="16" t="s">
        <v>28</v>
      </c>
      <c r="C1016" s="25">
        <v>2681870</v>
      </c>
      <c r="D1016" s="25">
        <v>1261505</v>
      </c>
      <c r="E1016" s="25">
        <v>650258.55000000005</v>
      </c>
      <c r="F1016" s="25">
        <v>643564.26</v>
      </c>
      <c r="G1016" s="25">
        <f t="shared" si="15"/>
        <v>51.015593279455885</v>
      </c>
    </row>
    <row r="1017" spans="1:7" ht="31.5">
      <c r="A1017" s="22" t="s">
        <v>29</v>
      </c>
      <c r="B1017" s="16" t="s">
        <v>30</v>
      </c>
      <c r="C1017" s="25">
        <v>669340</v>
      </c>
      <c r="D1017" s="25">
        <v>534440</v>
      </c>
      <c r="E1017" s="25">
        <v>129824</v>
      </c>
      <c r="F1017" s="25">
        <v>111760</v>
      </c>
      <c r="G1017" s="25">
        <f t="shared" si="15"/>
        <v>20.911608412543973</v>
      </c>
    </row>
    <row r="1018" spans="1:7" ht="47.25">
      <c r="A1018" s="22" t="s">
        <v>173</v>
      </c>
      <c r="B1018" s="16" t="s">
        <v>174</v>
      </c>
      <c r="C1018" s="25">
        <v>121000</v>
      </c>
      <c r="D1018" s="25">
        <v>121000</v>
      </c>
      <c r="E1018" s="25">
        <v>65500</v>
      </c>
      <c r="F1018" s="25">
        <v>65500</v>
      </c>
      <c r="G1018" s="25">
        <f t="shared" si="15"/>
        <v>54.132231404958674</v>
      </c>
    </row>
    <row r="1019" spans="1:7" ht="47.25">
      <c r="A1019" s="22" t="s">
        <v>31</v>
      </c>
      <c r="B1019" s="16" t="s">
        <v>32</v>
      </c>
      <c r="C1019" s="25">
        <v>548340</v>
      </c>
      <c r="D1019" s="25">
        <v>413440</v>
      </c>
      <c r="E1019" s="25">
        <v>64324</v>
      </c>
      <c r="F1019" s="25">
        <v>46260</v>
      </c>
      <c r="G1019" s="25">
        <f t="shared" si="15"/>
        <v>11.1890479876161</v>
      </c>
    </row>
    <row r="1020" spans="1:7">
      <c r="A1020" s="22" t="s">
        <v>175</v>
      </c>
      <c r="B1020" s="16" t="s">
        <v>33</v>
      </c>
      <c r="C1020" s="25">
        <v>167972448</v>
      </c>
      <c r="D1020" s="25">
        <v>109886842</v>
      </c>
      <c r="E1020" s="25">
        <v>98856601.680000007</v>
      </c>
      <c r="F1020" s="25">
        <v>98834213.519999996</v>
      </c>
      <c r="G1020" s="25">
        <f t="shared" si="15"/>
        <v>89.941808974726925</v>
      </c>
    </row>
    <row r="1021" spans="1:7" ht="31.5">
      <c r="A1021" s="22" t="s">
        <v>176</v>
      </c>
      <c r="B1021" s="16" t="s">
        <v>34</v>
      </c>
      <c r="C1021" s="25">
        <v>154267614</v>
      </c>
      <c r="D1021" s="25">
        <v>97300608</v>
      </c>
      <c r="E1021" s="25">
        <v>86815701.680000007</v>
      </c>
      <c r="F1021" s="25">
        <v>86793313.519999996</v>
      </c>
      <c r="G1021" s="25">
        <f t="shared" si="15"/>
        <v>89.201203675931808</v>
      </c>
    </row>
    <row r="1022" spans="1:7" ht="31.5">
      <c r="A1022" s="22" t="s">
        <v>221</v>
      </c>
      <c r="B1022" s="16" t="s">
        <v>119</v>
      </c>
      <c r="C1022" s="25">
        <v>13704834</v>
      </c>
      <c r="D1022" s="25">
        <v>12586234</v>
      </c>
      <c r="E1022" s="25">
        <v>12040900</v>
      </c>
      <c r="F1022" s="25">
        <v>12040900</v>
      </c>
      <c r="G1022" s="25">
        <f t="shared" si="15"/>
        <v>95.667218645386697</v>
      </c>
    </row>
    <row r="1023" spans="1:7">
      <c r="A1023" s="22" t="s">
        <v>177</v>
      </c>
      <c r="B1023" s="16" t="s">
        <v>35</v>
      </c>
      <c r="C1023" s="25">
        <v>59818065</v>
      </c>
      <c r="D1023" s="25">
        <v>28848410</v>
      </c>
      <c r="E1023" s="25">
        <v>21411002.859999999</v>
      </c>
      <c r="F1023" s="25">
        <v>21369515.719999999</v>
      </c>
      <c r="G1023" s="25">
        <f t="shared" si="15"/>
        <v>74.075194161480653</v>
      </c>
    </row>
    <row r="1024" spans="1:7">
      <c r="A1024" s="22" t="s">
        <v>178</v>
      </c>
      <c r="B1024" s="16" t="s">
        <v>36</v>
      </c>
      <c r="C1024" s="25">
        <v>59818065</v>
      </c>
      <c r="D1024" s="25">
        <v>28848410</v>
      </c>
      <c r="E1024" s="25">
        <v>21411002.859999999</v>
      </c>
      <c r="F1024" s="25">
        <v>21369515.719999999</v>
      </c>
      <c r="G1024" s="25">
        <f t="shared" si="15"/>
        <v>74.075194161480653</v>
      </c>
    </row>
    <row r="1025" spans="1:7">
      <c r="A1025" s="22" t="s">
        <v>37</v>
      </c>
      <c r="B1025" s="16" t="s">
        <v>38</v>
      </c>
      <c r="C1025" s="25">
        <v>1034233</v>
      </c>
      <c r="D1025" s="25">
        <v>803073</v>
      </c>
      <c r="E1025" s="25">
        <v>496929.26999999996</v>
      </c>
      <c r="F1025" s="25">
        <v>398389.89000000007</v>
      </c>
      <c r="G1025" s="25">
        <f t="shared" si="15"/>
        <v>49.608178833057522</v>
      </c>
    </row>
    <row r="1026" spans="1:7">
      <c r="A1026" s="22" t="s">
        <v>222</v>
      </c>
      <c r="B1026" s="16" t="s">
        <v>120</v>
      </c>
      <c r="C1026" s="25">
        <v>3000000</v>
      </c>
      <c r="D1026" s="25">
        <v>3000000</v>
      </c>
      <c r="E1026" s="25">
        <v>0</v>
      </c>
      <c r="F1026" s="25">
        <v>0</v>
      </c>
      <c r="G1026" s="25">
        <f t="shared" si="15"/>
        <v>0</v>
      </c>
    </row>
  </sheetData>
  <mergeCells count="2"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0"/>
  <sheetViews>
    <sheetView zoomScaleNormal="100" zoomScaleSheetLayoutView="100" workbookViewId="0">
      <selection activeCell="I7" sqref="I7"/>
    </sheetView>
  </sheetViews>
  <sheetFormatPr defaultColWidth="9.140625" defaultRowHeight="15.75"/>
  <cols>
    <col min="1" max="1" width="9" style="1" customWidth="1"/>
    <col min="2" max="2" width="47.7109375" style="23" customWidth="1"/>
    <col min="3" max="3" width="21" style="1" customWidth="1"/>
    <col min="4" max="4" width="20.28515625" style="1" customWidth="1"/>
    <col min="5" max="5" width="19.7109375" style="1" customWidth="1"/>
    <col min="6" max="6" width="19.42578125" style="1" customWidth="1"/>
    <col min="7" max="7" width="15.28515625" style="1" customWidth="1"/>
    <col min="8" max="16384" width="9.140625" style="1"/>
  </cols>
  <sheetData>
    <row r="2" spans="1:7" ht="42.75" customHeight="1">
      <c r="A2" s="50" t="s">
        <v>269</v>
      </c>
      <c r="B2" s="50"/>
      <c r="C2" s="50"/>
      <c r="D2" s="50"/>
      <c r="E2" s="50"/>
      <c r="F2" s="50"/>
      <c r="G2" s="50"/>
    </row>
    <row r="3" spans="1:7">
      <c r="A3" s="54" t="s">
        <v>166</v>
      </c>
      <c r="B3" s="54"/>
      <c r="C3" s="54"/>
      <c r="D3" s="54"/>
      <c r="E3" s="54"/>
      <c r="F3" s="54"/>
      <c r="G3" s="54"/>
    </row>
    <row r="5" spans="1:7" ht="74.25" customHeight="1">
      <c r="A5" s="2" t="s">
        <v>165</v>
      </c>
      <c r="B5" s="2" t="s">
        <v>1</v>
      </c>
      <c r="C5" s="2" t="s">
        <v>164</v>
      </c>
      <c r="D5" s="2" t="s">
        <v>266</v>
      </c>
      <c r="E5" s="2" t="s">
        <v>267</v>
      </c>
      <c r="F5" s="2" t="s">
        <v>268</v>
      </c>
      <c r="G5" s="2" t="s">
        <v>126</v>
      </c>
    </row>
    <row r="6" spans="1: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ht="29.25" customHeight="1">
      <c r="A7" s="3" t="s">
        <v>2</v>
      </c>
      <c r="B7" s="4" t="s">
        <v>127</v>
      </c>
      <c r="C7" s="41">
        <v>7218204</v>
      </c>
      <c r="D7" s="41">
        <v>7088253.5</v>
      </c>
      <c r="E7" s="41">
        <v>4028435.25</v>
      </c>
      <c r="F7" s="41">
        <v>3991136.25</v>
      </c>
      <c r="G7" s="41">
        <v>56.306341893669575</v>
      </c>
    </row>
    <row r="8" spans="1:7">
      <c r="A8" s="35" t="s">
        <v>3</v>
      </c>
      <c r="B8" s="37" t="s">
        <v>4</v>
      </c>
      <c r="C8" s="40">
        <v>360000</v>
      </c>
      <c r="D8" s="40">
        <v>280049.5</v>
      </c>
      <c r="E8" s="40">
        <v>279999</v>
      </c>
      <c r="F8" s="40">
        <v>279999</v>
      </c>
      <c r="G8" s="40">
        <v>99.981967473607341</v>
      </c>
    </row>
    <row r="9" spans="1:7">
      <c r="A9" s="35" t="s">
        <v>13</v>
      </c>
      <c r="B9" s="37" t="s">
        <v>14</v>
      </c>
      <c r="C9" s="40">
        <v>360000</v>
      </c>
      <c r="D9" s="40">
        <v>280049.5</v>
      </c>
      <c r="E9" s="40">
        <v>279999</v>
      </c>
      <c r="F9" s="40">
        <v>279999</v>
      </c>
      <c r="G9" s="40">
        <v>99.981967473607341</v>
      </c>
    </row>
    <row r="10" spans="1:7">
      <c r="A10" s="35" t="s">
        <v>15</v>
      </c>
      <c r="B10" s="37" t="s">
        <v>16</v>
      </c>
      <c r="C10" s="40">
        <v>50000</v>
      </c>
      <c r="D10" s="40">
        <v>0</v>
      </c>
      <c r="E10" s="40">
        <v>0</v>
      </c>
      <c r="F10" s="40">
        <v>0</v>
      </c>
      <c r="G10" s="40">
        <v>0</v>
      </c>
    </row>
    <row r="11" spans="1:7">
      <c r="A11" s="35" t="s">
        <v>19</v>
      </c>
      <c r="B11" s="37" t="s">
        <v>20</v>
      </c>
      <c r="C11" s="40">
        <v>30000</v>
      </c>
      <c r="D11" s="40">
        <v>49.5</v>
      </c>
      <c r="E11" s="40">
        <v>0</v>
      </c>
      <c r="F11" s="40">
        <v>0</v>
      </c>
      <c r="G11" s="40">
        <v>0</v>
      </c>
    </row>
    <row r="12" spans="1:7" ht="31.5">
      <c r="A12" s="35" t="s">
        <v>29</v>
      </c>
      <c r="B12" s="37" t="s">
        <v>30</v>
      </c>
      <c r="C12" s="40">
        <v>280000</v>
      </c>
      <c r="D12" s="40">
        <v>280000</v>
      </c>
      <c r="E12" s="40">
        <v>279999</v>
      </c>
      <c r="F12" s="40">
        <v>279999</v>
      </c>
      <c r="G12" s="40">
        <v>99.999642857142859</v>
      </c>
    </row>
    <row r="13" spans="1:7" ht="36.75" customHeight="1">
      <c r="A13" s="35" t="s">
        <v>173</v>
      </c>
      <c r="B13" s="37" t="s">
        <v>174</v>
      </c>
      <c r="C13" s="40">
        <v>260000</v>
      </c>
      <c r="D13" s="40">
        <v>260000</v>
      </c>
      <c r="E13" s="40">
        <v>259999</v>
      </c>
      <c r="F13" s="40">
        <v>259999</v>
      </c>
      <c r="G13" s="40">
        <v>99.999615384615382</v>
      </c>
    </row>
    <row r="14" spans="1:7" ht="47.25">
      <c r="A14" s="35" t="s">
        <v>31</v>
      </c>
      <c r="B14" s="37" t="s">
        <v>32</v>
      </c>
      <c r="C14" s="40">
        <v>20000</v>
      </c>
      <c r="D14" s="40">
        <v>20000</v>
      </c>
      <c r="E14" s="40">
        <v>20000</v>
      </c>
      <c r="F14" s="40">
        <v>20000</v>
      </c>
      <c r="G14" s="40">
        <v>100</v>
      </c>
    </row>
    <row r="15" spans="1:7">
      <c r="A15" s="35" t="s">
        <v>141</v>
      </c>
      <c r="B15" s="37" t="s">
        <v>142</v>
      </c>
      <c r="C15" s="40">
        <v>6858204</v>
      </c>
      <c r="D15" s="40">
        <v>6808204</v>
      </c>
      <c r="E15" s="40">
        <v>3748436.25</v>
      </c>
      <c r="F15" s="40">
        <v>3711137.25</v>
      </c>
      <c r="G15" s="40">
        <v>54.509783343742349</v>
      </c>
    </row>
    <row r="16" spans="1:7">
      <c r="A16" s="35" t="s">
        <v>143</v>
      </c>
      <c r="B16" s="37" t="s">
        <v>144</v>
      </c>
      <c r="C16" s="40">
        <v>1313799</v>
      </c>
      <c r="D16" s="40">
        <v>1313799</v>
      </c>
      <c r="E16" s="40">
        <v>1313799</v>
      </c>
      <c r="F16" s="40">
        <v>1276500</v>
      </c>
      <c r="G16" s="40">
        <v>97.160981245989689</v>
      </c>
    </row>
    <row r="17" spans="1:7" ht="31.5">
      <c r="A17" s="35" t="s">
        <v>145</v>
      </c>
      <c r="B17" s="37" t="s">
        <v>146</v>
      </c>
      <c r="C17" s="40">
        <v>1313799</v>
      </c>
      <c r="D17" s="40">
        <v>1313799</v>
      </c>
      <c r="E17" s="40">
        <v>1313799</v>
      </c>
      <c r="F17" s="40">
        <v>1276500</v>
      </c>
      <c r="G17" s="40">
        <v>97.160981245989689</v>
      </c>
    </row>
    <row r="18" spans="1:7">
      <c r="A18" s="35" t="s">
        <v>147</v>
      </c>
      <c r="B18" s="37" t="s">
        <v>148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>
      <c r="A19" s="35" t="s">
        <v>149</v>
      </c>
      <c r="B19" s="37" t="s">
        <v>150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>
      <c r="A20" s="35" t="s">
        <v>151</v>
      </c>
      <c r="B20" s="37" t="s">
        <v>152</v>
      </c>
      <c r="C20" s="40">
        <v>5544405</v>
      </c>
      <c r="D20" s="40">
        <v>5494405</v>
      </c>
      <c r="E20" s="40">
        <v>2434637.25</v>
      </c>
      <c r="F20" s="40">
        <v>2434637.25</v>
      </c>
      <c r="G20" s="40">
        <v>44.311208402001675</v>
      </c>
    </row>
    <row r="21" spans="1:7" ht="31.5">
      <c r="A21" s="35" t="s">
        <v>109</v>
      </c>
      <c r="B21" s="37" t="s">
        <v>153</v>
      </c>
      <c r="C21" s="40">
        <v>5544405</v>
      </c>
      <c r="D21" s="40">
        <v>5494405</v>
      </c>
      <c r="E21" s="40">
        <v>2434637.25</v>
      </c>
      <c r="F21" s="40">
        <v>2434637.25</v>
      </c>
      <c r="G21" s="40">
        <v>44.311208402001675</v>
      </c>
    </row>
    <row r="22" spans="1:7" ht="31.5">
      <c r="A22" s="34" t="s">
        <v>179</v>
      </c>
      <c r="B22" s="38" t="s">
        <v>45</v>
      </c>
      <c r="C22" s="39">
        <v>2900405</v>
      </c>
      <c r="D22" s="39">
        <v>2900405</v>
      </c>
      <c r="E22" s="39">
        <v>2434637.25</v>
      </c>
      <c r="F22" s="39">
        <v>2434637.25</v>
      </c>
      <c r="G22" s="39">
        <v>83.941285785950583</v>
      </c>
    </row>
    <row r="23" spans="1:7">
      <c r="A23" s="35" t="s">
        <v>141</v>
      </c>
      <c r="B23" s="37" t="s">
        <v>142</v>
      </c>
      <c r="C23" s="40">
        <v>2900405</v>
      </c>
      <c r="D23" s="40">
        <v>2900405</v>
      </c>
      <c r="E23" s="40">
        <v>2434637.25</v>
      </c>
      <c r="F23" s="40">
        <v>2434637.25</v>
      </c>
      <c r="G23" s="40">
        <v>83.941285785950583</v>
      </c>
    </row>
    <row r="24" spans="1:7">
      <c r="A24" s="35" t="s">
        <v>151</v>
      </c>
      <c r="B24" s="37" t="s">
        <v>152</v>
      </c>
      <c r="C24" s="40">
        <v>2900405</v>
      </c>
      <c r="D24" s="40">
        <v>2900405</v>
      </c>
      <c r="E24" s="40">
        <v>2434637.25</v>
      </c>
      <c r="F24" s="40">
        <v>2434637.25</v>
      </c>
      <c r="G24" s="40">
        <v>83.941285785950583</v>
      </c>
    </row>
    <row r="25" spans="1:7" ht="31.5">
      <c r="A25" s="35" t="s">
        <v>109</v>
      </c>
      <c r="B25" s="37" t="s">
        <v>153</v>
      </c>
      <c r="C25" s="40">
        <v>2900405</v>
      </c>
      <c r="D25" s="40">
        <v>2900405</v>
      </c>
      <c r="E25" s="40">
        <v>2434637.25</v>
      </c>
      <c r="F25" s="40">
        <v>2434637.25</v>
      </c>
      <c r="G25" s="40">
        <v>83.941285785950583</v>
      </c>
    </row>
    <row r="26" spans="1:7" ht="47.25">
      <c r="A26" s="34" t="s">
        <v>9</v>
      </c>
      <c r="B26" s="38" t="s">
        <v>47</v>
      </c>
      <c r="C26" s="39">
        <v>964000</v>
      </c>
      <c r="D26" s="39">
        <v>914000</v>
      </c>
      <c r="E26" s="39">
        <v>0</v>
      </c>
      <c r="F26" s="39">
        <v>0</v>
      </c>
      <c r="G26" s="39">
        <v>0</v>
      </c>
    </row>
    <row r="27" spans="1:7">
      <c r="A27" s="35" t="s">
        <v>141</v>
      </c>
      <c r="B27" s="37" t="s">
        <v>142</v>
      </c>
      <c r="C27" s="40">
        <v>964000</v>
      </c>
      <c r="D27" s="40">
        <v>914000</v>
      </c>
      <c r="E27" s="40">
        <v>0</v>
      </c>
      <c r="F27" s="40">
        <v>0</v>
      </c>
      <c r="G27" s="40">
        <v>0</v>
      </c>
    </row>
    <row r="28" spans="1:7">
      <c r="A28" s="35" t="s">
        <v>151</v>
      </c>
      <c r="B28" s="37" t="s">
        <v>152</v>
      </c>
      <c r="C28" s="40">
        <v>964000</v>
      </c>
      <c r="D28" s="40">
        <v>914000</v>
      </c>
      <c r="E28" s="40">
        <v>0</v>
      </c>
      <c r="F28" s="40">
        <v>0</v>
      </c>
      <c r="G28" s="40">
        <v>0</v>
      </c>
    </row>
    <row r="29" spans="1:7" ht="31.5">
      <c r="A29" s="35" t="s">
        <v>109</v>
      </c>
      <c r="B29" s="37" t="s">
        <v>153</v>
      </c>
      <c r="C29" s="40">
        <v>964000</v>
      </c>
      <c r="D29" s="40">
        <v>914000</v>
      </c>
      <c r="E29" s="40">
        <v>0</v>
      </c>
      <c r="F29" s="40">
        <v>0</v>
      </c>
      <c r="G29" s="40">
        <v>0</v>
      </c>
    </row>
    <row r="30" spans="1:7" ht="31.5">
      <c r="A30" s="34" t="s">
        <v>156</v>
      </c>
      <c r="B30" s="38" t="s">
        <v>157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</row>
    <row r="31" spans="1:7">
      <c r="A31" s="35" t="s">
        <v>141</v>
      </c>
      <c r="B31" s="37" t="s">
        <v>142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</row>
    <row r="32" spans="1:7">
      <c r="A32" s="35" t="s">
        <v>143</v>
      </c>
      <c r="B32" s="37" t="s">
        <v>144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</row>
    <row r="33" spans="1:7">
      <c r="A33" s="35" t="s">
        <v>147</v>
      </c>
      <c r="B33" s="37" t="s">
        <v>148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</row>
    <row r="34" spans="1:7">
      <c r="A34" s="35" t="s">
        <v>149</v>
      </c>
      <c r="B34" s="37" t="s">
        <v>150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31.5">
      <c r="A35" s="34" t="s">
        <v>183</v>
      </c>
      <c r="B35" s="38" t="s">
        <v>140</v>
      </c>
      <c r="C35" s="39">
        <v>260000</v>
      </c>
      <c r="D35" s="39">
        <v>260000</v>
      </c>
      <c r="E35" s="39">
        <v>259999</v>
      </c>
      <c r="F35" s="39">
        <v>259999</v>
      </c>
      <c r="G35" s="39">
        <v>99.999615384615382</v>
      </c>
    </row>
    <row r="36" spans="1:7">
      <c r="A36" s="35" t="s">
        <v>3</v>
      </c>
      <c r="B36" s="37" t="s">
        <v>4</v>
      </c>
      <c r="C36" s="40">
        <v>260000</v>
      </c>
      <c r="D36" s="40">
        <v>260000</v>
      </c>
      <c r="E36" s="40">
        <v>259999</v>
      </c>
      <c r="F36" s="40">
        <v>259999</v>
      </c>
      <c r="G36" s="40">
        <v>99.999615384615382</v>
      </c>
    </row>
    <row r="37" spans="1:7">
      <c r="A37" s="35" t="s">
        <v>13</v>
      </c>
      <c r="B37" s="37" t="s">
        <v>14</v>
      </c>
      <c r="C37" s="40">
        <v>260000</v>
      </c>
      <c r="D37" s="40">
        <v>260000</v>
      </c>
      <c r="E37" s="40">
        <v>259999</v>
      </c>
      <c r="F37" s="40">
        <v>259999</v>
      </c>
      <c r="G37" s="40">
        <v>99.999615384615382</v>
      </c>
    </row>
    <row r="38" spans="1:7" ht="31.5">
      <c r="A38" s="35" t="s">
        <v>29</v>
      </c>
      <c r="B38" s="37" t="s">
        <v>30</v>
      </c>
      <c r="C38" s="40">
        <v>260000</v>
      </c>
      <c r="D38" s="40">
        <v>260000</v>
      </c>
      <c r="E38" s="40">
        <v>259999</v>
      </c>
      <c r="F38" s="40">
        <v>259999</v>
      </c>
      <c r="G38" s="40">
        <v>99.999615384615382</v>
      </c>
    </row>
    <row r="39" spans="1:7" ht="47.25">
      <c r="A39" s="35" t="s">
        <v>173</v>
      </c>
      <c r="B39" s="37" t="s">
        <v>174</v>
      </c>
      <c r="C39" s="40">
        <v>260000</v>
      </c>
      <c r="D39" s="40">
        <v>260000</v>
      </c>
      <c r="E39" s="40">
        <v>259999</v>
      </c>
      <c r="F39" s="40">
        <v>259999</v>
      </c>
      <c r="G39" s="40">
        <v>99.999615384615382</v>
      </c>
    </row>
    <row r="40" spans="1:7">
      <c r="A40" s="34" t="s">
        <v>225</v>
      </c>
      <c r="B40" s="38" t="s">
        <v>226</v>
      </c>
      <c r="C40" s="39">
        <v>1680000</v>
      </c>
      <c r="D40" s="39">
        <v>1680000</v>
      </c>
      <c r="E40" s="39">
        <v>0</v>
      </c>
      <c r="F40" s="39">
        <v>0</v>
      </c>
      <c r="G40" s="39">
        <v>0</v>
      </c>
    </row>
    <row r="41" spans="1:7">
      <c r="A41" s="35" t="s">
        <v>141</v>
      </c>
      <c r="B41" s="37" t="s">
        <v>142</v>
      </c>
      <c r="C41" s="40">
        <v>1680000</v>
      </c>
      <c r="D41" s="40">
        <v>1680000</v>
      </c>
      <c r="E41" s="40">
        <v>0</v>
      </c>
      <c r="F41" s="40">
        <v>0</v>
      </c>
      <c r="G41" s="40">
        <v>0</v>
      </c>
    </row>
    <row r="42" spans="1:7">
      <c r="A42" s="35" t="s">
        <v>151</v>
      </c>
      <c r="B42" s="37" t="s">
        <v>152</v>
      </c>
      <c r="C42" s="40">
        <v>1680000</v>
      </c>
      <c r="D42" s="40">
        <v>1680000</v>
      </c>
      <c r="E42" s="40">
        <v>0</v>
      </c>
      <c r="F42" s="40">
        <v>0</v>
      </c>
      <c r="G42" s="40">
        <v>0</v>
      </c>
    </row>
    <row r="43" spans="1:7" ht="31.5">
      <c r="A43" s="35" t="s">
        <v>109</v>
      </c>
      <c r="B43" s="37" t="s">
        <v>153</v>
      </c>
      <c r="C43" s="40">
        <v>1680000</v>
      </c>
      <c r="D43" s="40">
        <v>1680000</v>
      </c>
      <c r="E43" s="40">
        <v>0</v>
      </c>
      <c r="F43" s="40">
        <v>0</v>
      </c>
      <c r="G43" s="40">
        <v>0</v>
      </c>
    </row>
    <row r="44" spans="1:7" ht="31.5">
      <c r="A44" s="34" t="s">
        <v>185</v>
      </c>
      <c r="B44" s="38" t="s">
        <v>54</v>
      </c>
      <c r="C44" s="39">
        <v>37299</v>
      </c>
      <c r="D44" s="39">
        <v>37299</v>
      </c>
      <c r="E44" s="39">
        <v>37299</v>
      </c>
      <c r="F44" s="39">
        <v>0</v>
      </c>
      <c r="G44" s="39">
        <v>0</v>
      </c>
    </row>
    <row r="45" spans="1:7">
      <c r="A45" s="35" t="s">
        <v>141</v>
      </c>
      <c r="B45" s="37" t="s">
        <v>142</v>
      </c>
      <c r="C45" s="40">
        <v>37299</v>
      </c>
      <c r="D45" s="40">
        <v>37299</v>
      </c>
      <c r="E45" s="40">
        <v>37299</v>
      </c>
      <c r="F45" s="40">
        <v>0</v>
      </c>
      <c r="G45" s="40">
        <v>0</v>
      </c>
    </row>
    <row r="46" spans="1:7">
      <c r="A46" s="35" t="s">
        <v>143</v>
      </c>
      <c r="B46" s="37" t="s">
        <v>144</v>
      </c>
      <c r="C46" s="40">
        <v>37299</v>
      </c>
      <c r="D46" s="40">
        <v>37299</v>
      </c>
      <c r="E46" s="40">
        <v>37299</v>
      </c>
      <c r="F46" s="40">
        <v>0</v>
      </c>
      <c r="G46" s="40">
        <v>0</v>
      </c>
    </row>
    <row r="47" spans="1:7" ht="31.5">
      <c r="A47" s="35" t="s">
        <v>145</v>
      </c>
      <c r="B47" s="37" t="s">
        <v>146</v>
      </c>
      <c r="C47" s="40">
        <v>37299</v>
      </c>
      <c r="D47" s="40">
        <v>37299</v>
      </c>
      <c r="E47" s="40">
        <v>37299</v>
      </c>
      <c r="F47" s="40">
        <v>0</v>
      </c>
      <c r="G47" s="40">
        <v>0</v>
      </c>
    </row>
    <row r="48" spans="1:7">
      <c r="A48" s="34" t="s">
        <v>56</v>
      </c>
      <c r="B48" s="38" t="s">
        <v>57</v>
      </c>
      <c r="C48" s="39">
        <v>1276500</v>
      </c>
      <c r="D48" s="39">
        <v>1276500</v>
      </c>
      <c r="E48" s="39">
        <v>1276500</v>
      </c>
      <c r="F48" s="39">
        <v>1276500</v>
      </c>
      <c r="G48" s="39">
        <v>100</v>
      </c>
    </row>
    <row r="49" spans="1:7">
      <c r="A49" s="35" t="s">
        <v>141</v>
      </c>
      <c r="B49" s="37" t="s">
        <v>142</v>
      </c>
      <c r="C49" s="40">
        <v>1276500</v>
      </c>
      <c r="D49" s="40">
        <v>1276500</v>
      </c>
      <c r="E49" s="40">
        <v>1276500</v>
      </c>
      <c r="F49" s="40">
        <v>1276500</v>
      </c>
      <c r="G49" s="40">
        <v>100</v>
      </c>
    </row>
    <row r="50" spans="1:7">
      <c r="A50" s="35" t="s">
        <v>143</v>
      </c>
      <c r="B50" s="37" t="s">
        <v>144</v>
      </c>
      <c r="C50" s="40">
        <v>1276500</v>
      </c>
      <c r="D50" s="40">
        <v>1276500</v>
      </c>
      <c r="E50" s="40">
        <v>1276500</v>
      </c>
      <c r="F50" s="40">
        <v>1276500</v>
      </c>
      <c r="G50" s="40">
        <v>100</v>
      </c>
    </row>
    <row r="51" spans="1:7" ht="31.5">
      <c r="A51" s="35" t="s">
        <v>145</v>
      </c>
      <c r="B51" s="37" t="s">
        <v>146</v>
      </c>
      <c r="C51" s="40">
        <v>1276500</v>
      </c>
      <c r="D51" s="40">
        <v>1276500</v>
      </c>
      <c r="E51" s="40">
        <v>1276500</v>
      </c>
      <c r="F51" s="40">
        <v>1276500</v>
      </c>
      <c r="G51" s="40">
        <v>100</v>
      </c>
    </row>
    <row r="52" spans="1:7" ht="31.5">
      <c r="A52" s="34" t="s">
        <v>154</v>
      </c>
      <c r="B52" s="38" t="s">
        <v>155</v>
      </c>
      <c r="C52" s="39">
        <v>100000</v>
      </c>
      <c r="D52" s="39">
        <v>20049.5</v>
      </c>
      <c r="E52" s="39">
        <v>20000</v>
      </c>
      <c r="F52" s="39">
        <v>20000</v>
      </c>
      <c r="G52" s="39">
        <v>99.753111050150878</v>
      </c>
    </row>
    <row r="53" spans="1:7">
      <c r="A53" s="35" t="s">
        <v>3</v>
      </c>
      <c r="B53" s="37" t="s">
        <v>4</v>
      </c>
      <c r="C53" s="40">
        <v>100000</v>
      </c>
      <c r="D53" s="40">
        <v>20049.5</v>
      </c>
      <c r="E53" s="40">
        <v>20000</v>
      </c>
      <c r="F53" s="40">
        <v>20000</v>
      </c>
      <c r="G53" s="40">
        <v>99.753111050150878</v>
      </c>
    </row>
    <row r="54" spans="1:7">
      <c r="A54" s="35" t="s">
        <v>13</v>
      </c>
      <c r="B54" s="37" t="s">
        <v>14</v>
      </c>
      <c r="C54" s="40">
        <v>100000</v>
      </c>
      <c r="D54" s="40">
        <v>20049.5</v>
      </c>
      <c r="E54" s="40">
        <v>20000</v>
      </c>
      <c r="F54" s="40">
        <v>20000</v>
      </c>
      <c r="G54" s="40">
        <v>99.753111050150878</v>
      </c>
    </row>
    <row r="55" spans="1:7">
      <c r="A55" s="35" t="s">
        <v>15</v>
      </c>
      <c r="B55" s="37" t="s">
        <v>16</v>
      </c>
      <c r="C55" s="40">
        <v>50000</v>
      </c>
      <c r="D55" s="40">
        <v>0</v>
      </c>
      <c r="E55" s="40">
        <v>0</v>
      </c>
      <c r="F55" s="40">
        <v>0</v>
      </c>
      <c r="G55" s="40">
        <v>0</v>
      </c>
    </row>
    <row r="56" spans="1:7">
      <c r="A56" s="35" t="s">
        <v>19</v>
      </c>
      <c r="B56" s="37" t="s">
        <v>20</v>
      </c>
      <c r="C56" s="40">
        <v>30000</v>
      </c>
      <c r="D56" s="40">
        <v>49.5</v>
      </c>
      <c r="E56" s="40">
        <v>0</v>
      </c>
      <c r="F56" s="40">
        <v>0</v>
      </c>
      <c r="G56" s="40">
        <v>0</v>
      </c>
    </row>
    <row r="57" spans="1:7" ht="31.5">
      <c r="A57" s="35" t="s">
        <v>29</v>
      </c>
      <c r="B57" s="37" t="s">
        <v>30</v>
      </c>
      <c r="C57" s="40">
        <v>20000</v>
      </c>
      <c r="D57" s="40">
        <v>20000</v>
      </c>
      <c r="E57" s="40">
        <v>20000</v>
      </c>
      <c r="F57" s="40">
        <v>20000</v>
      </c>
      <c r="G57" s="40">
        <v>100</v>
      </c>
    </row>
    <row r="58" spans="1:7" ht="47.25">
      <c r="A58" s="35" t="s">
        <v>31</v>
      </c>
      <c r="B58" s="37" t="s">
        <v>32</v>
      </c>
      <c r="C58" s="40">
        <v>20000</v>
      </c>
      <c r="D58" s="40">
        <v>20000</v>
      </c>
      <c r="E58" s="40">
        <v>20000</v>
      </c>
      <c r="F58" s="40">
        <v>20000</v>
      </c>
      <c r="G58" s="40">
        <v>100</v>
      </c>
    </row>
    <row r="59" spans="1:7" ht="31.5">
      <c r="A59" s="3" t="s">
        <v>58</v>
      </c>
      <c r="B59" s="4" t="s">
        <v>139</v>
      </c>
      <c r="C59" s="41">
        <v>12043239</v>
      </c>
      <c r="D59" s="41">
        <v>12043239</v>
      </c>
      <c r="E59" s="41">
        <v>287282.61</v>
      </c>
      <c r="F59" s="41">
        <v>287282.61</v>
      </c>
      <c r="G59" s="41">
        <v>2.3854264621004364</v>
      </c>
    </row>
    <row r="60" spans="1:7">
      <c r="A60" s="35" t="s">
        <v>141</v>
      </c>
      <c r="B60" s="37" t="s">
        <v>142</v>
      </c>
      <c r="C60" s="40">
        <v>12043239</v>
      </c>
      <c r="D60" s="40">
        <v>12043239</v>
      </c>
      <c r="E60" s="40">
        <v>287282.61</v>
      </c>
      <c r="F60" s="40">
        <v>287282.61</v>
      </c>
      <c r="G60" s="40">
        <v>2.3854264621004364</v>
      </c>
    </row>
    <row r="61" spans="1:7">
      <c r="A61" s="35" t="s">
        <v>143</v>
      </c>
      <c r="B61" s="37" t="s">
        <v>144</v>
      </c>
      <c r="C61" s="40">
        <v>12043239</v>
      </c>
      <c r="D61" s="40">
        <v>12043239</v>
      </c>
      <c r="E61" s="40">
        <v>287282.61</v>
      </c>
      <c r="F61" s="40">
        <v>287282.61</v>
      </c>
      <c r="G61" s="40">
        <v>2.3854264621004364</v>
      </c>
    </row>
    <row r="62" spans="1:7" ht="31.5">
      <c r="A62" s="35" t="s">
        <v>145</v>
      </c>
      <c r="B62" s="37" t="s">
        <v>146</v>
      </c>
      <c r="C62" s="40">
        <v>2189880</v>
      </c>
      <c r="D62" s="40">
        <v>2189880</v>
      </c>
      <c r="E62" s="40">
        <v>0</v>
      </c>
      <c r="F62" s="40">
        <v>0</v>
      </c>
      <c r="G62" s="40">
        <v>0</v>
      </c>
    </row>
    <row r="63" spans="1:7">
      <c r="A63" s="35" t="s">
        <v>147</v>
      </c>
      <c r="B63" s="37" t="s">
        <v>148</v>
      </c>
      <c r="C63" s="40">
        <v>9853359</v>
      </c>
      <c r="D63" s="40">
        <v>9853359</v>
      </c>
      <c r="E63" s="40">
        <v>287282.61</v>
      </c>
      <c r="F63" s="40">
        <v>287282.61</v>
      </c>
      <c r="G63" s="40">
        <v>2.9155804634744356</v>
      </c>
    </row>
    <row r="64" spans="1:7">
      <c r="A64" s="35" t="s">
        <v>149</v>
      </c>
      <c r="B64" s="37" t="s">
        <v>150</v>
      </c>
      <c r="C64" s="40">
        <v>9853359</v>
      </c>
      <c r="D64" s="40">
        <v>9853359</v>
      </c>
      <c r="E64" s="40">
        <v>287282.61</v>
      </c>
      <c r="F64" s="40">
        <v>287282.61</v>
      </c>
      <c r="G64" s="40">
        <v>2.9155804634744356</v>
      </c>
    </row>
    <row r="65" spans="1:7">
      <c r="A65" s="34" t="s">
        <v>61</v>
      </c>
      <c r="B65" s="38" t="s">
        <v>62</v>
      </c>
      <c r="C65" s="39">
        <v>3908713</v>
      </c>
      <c r="D65" s="39">
        <v>3908713</v>
      </c>
      <c r="E65" s="39">
        <v>287282.61</v>
      </c>
      <c r="F65" s="39">
        <v>287282.61</v>
      </c>
      <c r="G65" s="39">
        <v>7.3498005609519037</v>
      </c>
    </row>
    <row r="66" spans="1:7">
      <c r="A66" s="35" t="s">
        <v>141</v>
      </c>
      <c r="B66" s="37" t="s">
        <v>142</v>
      </c>
      <c r="C66" s="40">
        <v>3908713</v>
      </c>
      <c r="D66" s="40">
        <v>3908713</v>
      </c>
      <c r="E66" s="40">
        <v>287282.61</v>
      </c>
      <c r="F66" s="40">
        <v>287282.61</v>
      </c>
      <c r="G66" s="40">
        <v>7.3498005609519037</v>
      </c>
    </row>
    <row r="67" spans="1:7">
      <c r="A67" s="35" t="s">
        <v>143</v>
      </c>
      <c r="B67" s="37" t="s">
        <v>144</v>
      </c>
      <c r="C67" s="40">
        <v>3908713</v>
      </c>
      <c r="D67" s="40">
        <v>3908713</v>
      </c>
      <c r="E67" s="40">
        <v>287282.61</v>
      </c>
      <c r="F67" s="40">
        <v>287282.61</v>
      </c>
      <c r="G67" s="40">
        <v>7.3498005609519037</v>
      </c>
    </row>
    <row r="68" spans="1:7">
      <c r="A68" s="35" t="s">
        <v>147</v>
      </c>
      <c r="B68" s="37" t="s">
        <v>148</v>
      </c>
      <c r="C68" s="40">
        <v>3908713</v>
      </c>
      <c r="D68" s="40">
        <v>3908713</v>
      </c>
      <c r="E68" s="40">
        <v>287282.61</v>
      </c>
      <c r="F68" s="40">
        <v>287282.61</v>
      </c>
      <c r="G68" s="40">
        <v>7.3498005609519037</v>
      </c>
    </row>
    <row r="69" spans="1:7">
      <c r="A69" s="35" t="s">
        <v>149</v>
      </c>
      <c r="B69" s="37" t="s">
        <v>150</v>
      </c>
      <c r="C69" s="40">
        <v>3908713</v>
      </c>
      <c r="D69" s="40">
        <v>3908713</v>
      </c>
      <c r="E69" s="40">
        <v>287282.61</v>
      </c>
      <c r="F69" s="40">
        <v>287282.61</v>
      </c>
      <c r="G69" s="40">
        <v>7.3498005609519037</v>
      </c>
    </row>
    <row r="70" spans="1:7" ht="47.25">
      <c r="A70" s="34" t="s">
        <v>63</v>
      </c>
      <c r="B70" s="38" t="s">
        <v>64</v>
      </c>
      <c r="C70" s="39">
        <v>2254770</v>
      </c>
      <c r="D70" s="39">
        <v>2254770</v>
      </c>
      <c r="E70" s="39">
        <v>0</v>
      </c>
      <c r="F70" s="39">
        <v>0</v>
      </c>
      <c r="G70" s="39">
        <v>0</v>
      </c>
    </row>
    <row r="71" spans="1:7">
      <c r="A71" s="35" t="s">
        <v>141</v>
      </c>
      <c r="B71" s="37" t="s">
        <v>142</v>
      </c>
      <c r="C71" s="40">
        <v>2254770</v>
      </c>
      <c r="D71" s="40">
        <v>2254770</v>
      </c>
      <c r="E71" s="40">
        <v>0</v>
      </c>
      <c r="F71" s="40">
        <v>0</v>
      </c>
      <c r="G71" s="40">
        <v>0</v>
      </c>
    </row>
    <row r="72" spans="1:7">
      <c r="A72" s="35" t="s">
        <v>143</v>
      </c>
      <c r="B72" s="37" t="s">
        <v>144</v>
      </c>
      <c r="C72" s="40">
        <v>2254770</v>
      </c>
      <c r="D72" s="40">
        <v>2254770</v>
      </c>
      <c r="E72" s="40">
        <v>0</v>
      </c>
      <c r="F72" s="40">
        <v>0</v>
      </c>
      <c r="G72" s="40">
        <v>0</v>
      </c>
    </row>
    <row r="73" spans="1:7">
      <c r="A73" s="35" t="s">
        <v>147</v>
      </c>
      <c r="B73" s="37" t="s">
        <v>148</v>
      </c>
      <c r="C73" s="40">
        <v>2254770</v>
      </c>
      <c r="D73" s="40">
        <v>2254770</v>
      </c>
      <c r="E73" s="40">
        <v>0</v>
      </c>
      <c r="F73" s="40">
        <v>0</v>
      </c>
      <c r="G73" s="40">
        <v>0</v>
      </c>
    </row>
    <row r="74" spans="1:7">
      <c r="A74" s="35" t="s">
        <v>149</v>
      </c>
      <c r="B74" s="37" t="s">
        <v>150</v>
      </c>
      <c r="C74" s="40">
        <v>2254770</v>
      </c>
      <c r="D74" s="40">
        <v>2254770</v>
      </c>
      <c r="E74" s="40">
        <v>0</v>
      </c>
      <c r="F74" s="40">
        <v>0</v>
      </c>
      <c r="G74" s="40">
        <v>0</v>
      </c>
    </row>
    <row r="75" spans="1:7" ht="110.25">
      <c r="A75" s="34" t="s">
        <v>260</v>
      </c>
      <c r="B75" s="38" t="s">
        <v>261</v>
      </c>
      <c r="C75" s="39">
        <v>656964</v>
      </c>
      <c r="D75" s="39">
        <v>656964</v>
      </c>
      <c r="E75" s="39">
        <v>0</v>
      </c>
      <c r="F75" s="39">
        <v>0</v>
      </c>
      <c r="G75" s="39">
        <v>0</v>
      </c>
    </row>
    <row r="76" spans="1:7">
      <c r="A76" s="35" t="s">
        <v>141</v>
      </c>
      <c r="B76" s="37" t="s">
        <v>142</v>
      </c>
      <c r="C76" s="40">
        <v>656964</v>
      </c>
      <c r="D76" s="40">
        <v>656964</v>
      </c>
      <c r="E76" s="40">
        <v>0</v>
      </c>
      <c r="F76" s="40">
        <v>0</v>
      </c>
      <c r="G76" s="40">
        <v>0</v>
      </c>
    </row>
    <row r="77" spans="1:7">
      <c r="A77" s="35" t="s">
        <v>143</v>
      </c>
      <c r="B77" s="37" t="s">
        <v>144</v>
      </c>
      <c r="C77" s="40">
        <v>656964</v>
      </c>
      <c r="D77" s="40">
        <v>656964</v>
      </c>
      <c r="E77" s="40">
        <v>0</v>
      </c>
      <c r="F77" s="40">
        <v>0</v>
      </c>
      <c r="G77" s="40">
        <v>0</v>
      </c>
    </row>
    <row r="78" spans="1:7" ht="31.5">
      <c r="A78" s="35" t="s">
        <v>145</v>
      </c>
      <c r="B78" s="37" t="s">
        <v>146</v>
      </c>
      <c r="C78" s="40">
        <v>656964</v>
      </c>
      <c r="D78" s="40">
        <v>656964</v>
      </c>
      <c r="E78" s="40">
        <v>0</v>
      </c>
      <c r="F78" s="40">
        <v>0</v>
      </c>
      <c r="G78" s="40">
        <v>0</v>
      </c>
    </row>
    <row r="79" spans="1:7" ht="110.25">
      <c r="A79" s="34" t="s">
        <v>227</v>
      </c>
      <c r="B79" s="38" t="s">
        <v>228</v>
      </c>
      <c r="C79" s="39">
        <v>1532916</v>
      </c>
      <c r="D79" s="39">
        <v>1532916</v>
      </c>
      <c r="E79" s="39">
        <v>0</v>
      </c>
      <c r="F79" s="39">
        <v>0</v>
      </c>
      <c r="G79" s="39">
        <v>0</v>
      </c>
    </row>
    <row r="80" spans="1:7">
      <c r="A80" s="35" t="s">
        <v>141</v>
      </c>
      <c r="B80" s="37" t="s">
        <v>142</v>
      </c>
      <c r="C80" s="40">
        <v>1532916</v>
      </c>
      <c r="D80" s="40">
        <v>1532916</v>
      </c>
      <c r="E80" s="40">
        <v>0</v>
      </c>
      <c r="F80" s="40">
        <v>0</v>
      </c>
      <c r="G80" s="40">
        <v>0</v>
      </c>
    </row>
    <row r="81" spans="1:7">
      <c r="A81" s="35" t="s">
        <v>143</v>
      </c>
      <c r="B81" s="37" t="s">
        <v>144</v>
      </c>
      <c r="C81" s="40">
        <v>1532916</v>
      </c>
      <c r="D81" s="40">
        <v>1532916</v>
      </c>
      <c r="E81" s="40">
        <v>0</v>
      </c>
      <c r="F81" s="40">
        <v>0</v>
      </c>
      <c r="G81" s="40">
        <v>0</v>
      </c>
    </row>
    <row r="82" spans="1:7" ht="31.5">
      <c r="A82" s="35" t="s">
        <v>145</v>
      </c>
      <c r="B82" s="37" t="s">
        <v>146</v>
      </c>
      <c r="C82" s="40">
        <v>1532916</v>
      </c>
      <c r="D82" s="40">
        <v>1532916</v>
      </c>
      <c r="E82" s="40">
        <v>0</v>
      </c>
      <c r="F82" s="40">
        <v>0</v>
      </c>
      <c r="G82" s="40">
        <v>0</v>
      </c>
    </row>
    <row r="83" spans="1:7" ht="47.25">
      <c r="A83" s="34" t="s">
        <v>219</v>
      </c>
      <c r="B83" s="38" t="s">
        <v>53</v>
      </c>
      <c r="C83" s="39">
        <v>3689876</v>
      </c>
      <c r="D83" s="39">
        <v>3689876</v>
      </c>
      <c r="E83" s="39">
        <v>0</v>
      </c>
      <c r="F83" s="39">
        <v>0</v>
      </c>
      <c r="G83" s="39">
        <v>0</v>
      </c>
    </row>
    <row r="84" spans="1:7">
      <c r="A84" s="35" t="s">
        <v>141</v>
      </c>
      <c r="B84" s="37" t="s">
        <v>142</v>
      </c>
      <c r="C84" s="40">
        <v>3689876</v>
      </c>
      <c r="D84" s="40">
        <v>3689876</v>
      </c>
      <c r="E84" s="40">
        <v>0</v>
      </c>
      <c r="F84" s="40">
        <v>0</v>
      </c>
      <c r="G84" s="40">
        <v>0</v>
      </c>
    </row>
    <row r="85" spans="1:7">
      <c r="A85" s="35" t="s">
        <v>143</v>
      </c>
      <c r="B85" s="37" t="s">
        <v>144</v>
      </c>
      <c r="C85" s="40">
        <v>3689876</v>
      </c>
      <c r="D85" s="40">
        <v>3689876</v>
      </c>
      <c r="E85" s="40">
        <v>0</v>
      </c>
      <c r="F85" s="40">
        <v>0</v>
      </c>
      <c r="G85" s="40">
        <v>0</v>
      </c>
    </row>
    <row r="86" spans="1:7">
      <c r="A86" s="35" t="s">
        <v>147</v>
      </c>
      <c r="B86" s="37" t="s">
        <v>148</v>
      </c>
      <c r="C86" s="40">
        <v>3689876</v>
      </c>
      <c r="D86" s="40">
        <v>3689876</v>
      </c>
      <c r="E86" s="40">
        <v>0</v>
      </c>
      <c r="F86" s="40">
        <v>0</v>
      </c>
      <c r="G86" s="40">
        <v>0</v>
      </c>
    </row>
    <row r="87" spans="1:7">
      <c r="A87" s="35" t="s">
        <v>149</v>
      </c>
      <c r="B87" s="37" t="s">
        <v>150</v>
      </c>
      <c r="C87" s="40">
        <v>3689876</v>
      </c>
      <c r="D87" s="40">
        <v>3689876</v>
      </c>
      <c r="E87" s="40">
        <v>0</v>
      </c>
      <c r="F87" s="40">
        <v>0</v>
      </c>
      <c r="G87" s="40">
        <v>0</v>
      </c>
    </row>
    <row r="88" spans="1:7" ht="47.25">
      <c r="A88" s="3" t="s">
        <v>108</v>
      </c>
      <c r="B88" s="4" t="s">
        <v>131</v>
      </c>
      <c r="C88" s="41">
        <v>9082843.4400000013</v>
      </c>
      <c r="D88" s="41">
        <v>5166903.4400000004</v>
      </c>
      <c r="E88" s="41">
        <v>2052403.44</v>
      </c>
      <c r="F88" s="41">
        <v>49230.27</v>
      </c>
      <c r="G88" s="41">
        <v>0.95280027141362633</v>
      </c>
    </row>
    <row r="89" spans="1:7">
      <c r="A89" s="35" t="s">
        <v>3</v>
      </c>
      <c r="B89" s="37" t="s">
        <v>4</v>
      </c>
      <c r="C89" s="40">
        <v>100000</v>
      </c>
      <c r="D89" s="40">
        <v>71000</v>
      </c>
      <c r="E89" s="40">
        <v>0</v>
      </c>
      <c r="F89" s="40">
        <v>0</v>
      </c>
      <c r="G89" s="40">
        <v>0</v>
      </c>
    </row>
    <row r="90" spans="1:7">
      <c r="A90" s="35" t="s">
        <v>13</v>
      </c>
      <c r="B90" s="37" t="s">
        <v>14</v>
      </c>
      <c r="C90" s="40">
        <v>100000</v>
      </c>
      <c r="D90" s="40">
        <v>71000</v>
      </c>
      <c r="E90" s="40">
        <v>0</v>
      </c>
      <c r="F90" s="40">
        <v>0</v>
      </c>
      <c r="G90" s="40">
        <v>0</v>
      </c>
    </row>
    <row r="91" spans="1:7">
      <c r="A91" s="35" t="s">
        <v>19</v>
      </c>
      <c r="B91" s="37" t="s">
        <v>20</v>
      </c>
      <c r="C91" s="40">
        <v>100000</v>
      </c>
      <c r="D91" s="40">
        <v>71000</v>
      </c>
      <c r="E91" s="40">
        <v>0</v>
      </c>
      <c r="F91" s="40">
        <v>0</v>
      </c>
      <c r="G91" s="40">
        <v>0</v>
      </c>
    </row>
    <row r="92" spans="1:7">
      <c r="A92" s="35" t="s">
        <v>141</v>
      </c>
      <c r="B92" s="37" t="s">
        <v>142</v>
      </c>
      <c r="C92" s="40">
        <v>8982843.4400000013</v>
      </c>
      <c r="D92" s="40">
        <v>5095903.4400000004</v>
      </c>
      <c r="E92" s="40">
        <v>2052403.44</v>
      </c>
      <c r="F92" s="40">
        <v>49230.27</v>
      </c>
      <c r="G92" s="40">
        <v>0.9660754089955832</v>
      </c>
    </row>
    <row r="93" spans="1:7">
      <c r="A93" s="35" t="s">
        <v>143</v>
      </c>
      <c r="B93" s="37" t="s">
        <v>144</v>
      </c>
      <c r="C93" s="40">
        <v>36000</v>
      </c>
      <c r="D93" s="40">
        <v>36000</v>
      </c>
      <c r="E93" s="40">
        <v>0</v>
      </c>
      <c r="F93" s="40">
        <v>0</v>
      </c>
      <c r="G93" s="40">
        <v>0</v>
      </c>
    </row>
    <row r="94" spans="1:7" ht="31.5">
      <c r="A94" s="35" t="s">
        <v>145</v>
      </c>
      <c r="B94" s="37" t="s">
        <v>146</v>
      </c>
      <c r="C94" s="40">
        <v>36000</v>
      </c>
      <c r="D94" s="40">
        <v>36000</v>
      </c>
      <c r="E94" s="40">
        <v>0</v>
      </c>
      <c r="F94" s="40">
        <v>0</v>
      </c>
      <c r="G94" s="40">
        <v>0</v>
      </c>
    </row>
    <row r="95" spans="1:7">
      <c r="A95" s="35" t="s">
        <v>151</v>
      </c>
      <c r="B95" s="37" t="s">
        <v>152</v>
      </c>
      <c r="C95" s="40">
        <v>8946843.4400000013</v>
      </c>
      <c r="D95" s="40">
        <v>5059903.4400000004</v>
      </c>
      <c r="E95" s="40">
        <v>2052403.44</v>
      </c>
      <c r="F95" s="40">
        <v>49230.27</v>
      </c>
      <c r="G95" s="40">
        <v>0.97294880394002137</v>
      </c>
    </row>
    <row r="96" spans="1:7" ht="31.5">
      <c r="A96" s="35" t="s">
        <v>109</v>
      </c>
      <c r="B96" s="37" t="s">
        <v>153</v>
      </c>
      <c r="C96" s="40">
        <v>8946843.4400000013</v>
      </c>
      <c r="D96" s="40">
        <v>5059903.4400000004</v>
      </c>
      <c r="E96" s="40">
        <v>2052403.44</v>
      </c>
      <c r="F96" s="40">
        <v>49230.27</v>
      </c>
      <c r="G96" s="40">
        <v>0.97294880394002137</v>
      </c>
    </row>
    <row r="97" spans="1:7" ht="47.25">
      <c r="A97" s="34" t="s">
        <v>59</v>
      </c>
      <c r="B97" s="38" t="s">
        <v>60</v>
      </c>
      <c r="C97" s="39">
        <v>36000</v>
      </c>
      <c r="D97" s="39">
        <v>36000</v>
      </c>
      <c r="E97" s="39">
        <v>0</v>
      </c>
      <c r="F97" s="39">
        <v>0</v>
      </c>
      <c r="G97" s="39">
        <v>0</v>
      </c>
    </row>
    <row r="98" spans="1:7">
      <c r="A98" s="35" t="s">
        <v>141</v>
      </c>
      <c r="B98" s="37" t="s">
        <v>142</v>
      </c>
      <c r="C98" s="40">
        <v>36000</v>
      </c>
      <c r="D98" s="40">
        <v>36000</v>
      </c>
      <c r="E98" s="40">
        <v>0</v>
      </c>
      <c r="F98" s="40">
        <v>0</v>
      </c>
      <c r="G98" s="40">
        <v>0</v>
      </c>
    </row>
    <row r="99" spans="1:7">
      <c r="A99" s="35" t="s">
        <v>143</v>
      </c>
      <c r="B99" s="37" t="s">
        <v>144</v>
      </c>
      <c r="C99" s="40">
        <v>36000</v>
      </c>
      <c r="D99" s="40">
        <v>36000</v>
      </c>
      <c r="E99" s="40">
        <v>0</v>
      </c>
      <c r="F99" s="40">
        <v>0</v>
      </c>
      <c r="G99" s="40">
        <v>0</v>
      </c>
    </row>
    <row r="100" spans="1:7" ht="31.5">
      <c r="A100" s="35" t="s">
        <v>145</v>
      </c>
      <c r="B100" s="37" t="s">
        <v>146</v>
      </c>
      <c r="C100" s="40">
        <v>36000</v>
      </c>
      <c r="D100" s="40">
        <v>36000</v>
      </c>
      <c r="E100" s="40">
        <v>0</v>
      </c>
      <c r="F100" s="40">
        <v>0</v>
      </c>
      <c r="G100" s="40">
        <v>0</v>
      </c>
    </row>
    <row r="101" spans="1:7" ht="31.5">
      <c r="A101" s="34" t="s">
        <v>156</v>
      </c>
      <c r="B101" s="38" t="s">
        <v>157</v>
      </c>
      <c r="C101" s="39">
        <v>4029487</v>
      </c>
      <c r="D101" s="39">
        <v>1245531</v>
      </c>
      <c r="E101" s="39">
        <v>1245529.8700000001</v>
      </c>
      <c r="F101" s="39">
        <v>9246.6</v>
      </c>
      <c r="G101" s="39">
        <v>0.74238216471529017</v>
      </c>
    </row>
    <row r="102" spans="1:7">
      <c r="A102" s="35" t="s">
        <v>141</v>
      </c>
      <c r="B102" s="37" t="s">
        <v>142</v>
      </c>
      <c r="C102" s="40">
        <v>4029487</v>
      </c>
      <c r="D102" s="40">
        <v>1245531</v>
      </c>
      <c r="E102" s="40">
        <v>1245529.8700000001</v>
      </c>
      <c r="F102" s="40">
        <v>9246.6</v>
      </c>
      <c r="G102" s="40">
        <v>0.74238216471529017</v>
      </c>
    </row>
    <row r="103" spans="1:7">
      <c r="A103" s="35" t="s">
        <v>151</v>
      </c>
      <c r="B103" s="37" t="s">
        <v>152</v>
      </c>
      <c r="C103" s="40">
        <v>4029487</v>
      </c>
      <c r="D103" s="40">
        <v>1245531</v>
      </c>
      <c r="E103" s="40">
        <v>1245529.8700000001</v>
      </c>
      <c r="F103" s="40">
        <v>9246.6</v>
      </c>
      <c r="G103" s="40">
        <v>0.74238216471529017</v>
      </c>
    </row>
    <row r="104" spans="1:7" ht="31.5">
      <c r="A104" s="35" t="s">
        <v>109</v>
      </c>
      <c r="B104" s="37" t="s">
        <v>153</v>
      </c>
      <c r="C104" s="40">
        <v>4029487</v>
      </c>
      <c r="D104" s="40">
        <v>1245531</v>
      </c>
      <c r="E104" s="40">
        <v>1245529.8700000001</v>
      </c>
      <c r="F104" s="40">
        <v>9246.6</v>
      </c>
      <c r="G104" s="40">
        <v>0.74238216471529017</v>
      </c>
    </row>
    <row r="105" spans="1:7" ht="31.5">
      <c r="A105" s="34" t="s">
        <v>240</v>
      </c>
      <c r="B105" s="38" t="s">
        <v>241</v>
      </c>
      <c r="C105" s="39">
        <v>1244281</v>
      </c>
      <c r="D105" s="39">
        <v>1244281</v>
      </c>
      <c r="E105" s="39">
        <v>720000</v>
      </c>
      <c r="F105" s="39">
        <v>0</v>
      </c>
      <c r="G105" s="39">
        <v>0</v>
      </c>
    </row>
    <row r="106" spans="1:7">
      <c r="A106" s="35" t="s">
        <v>141</v>
      </c>
      <c r="B106" s="37" t="s">
        <v>142</v>
      </c>
      <c r="C106" s="40">
        <v>1244281</v>
      </c>
      <c r="D106" s="40">
        <v>1244281</v>
      </c>
      <c r="E106" s="40">
        <v>720000</v>
      </c>
      <c r="F106" s="40">
        <v>0</v>
      </c>
      <c r="G106" s="40">
        <v>0</v>
      </c>
    </row>
    <row r="107" spans="1:7">
      <c r="A107" s="35" t="s">
        <v>151</v>
      </c>
      <c r="B107" s="37" t="s">
        <v>152</v>
      </c>
      <c r="C107" s="40">
        <v>1244281</v>
      </c>
      <c r="D107" s="40">
        <v>1244281</v>
      </c>
      <c r="E107" s="40">
        <v>720000</v>
      </c>
      <c r="F107" s="40">
        <v>0</v>
      </c>
      <c r="G107" s="40">
        <v>0</v>
      </c>
    </row>
    <row r="108" spans="1:7" ht="31.5">
      <c r="A108" s="35" t="s">
        <v>109</v>
      </c>
      <c r="B108" s="37" t="s">
        <v>153</v>
      </c>
      <c r="C108" s="40">
        <v>1244281</v>
      </c>
      <c r="D108" s="40">
        <v>1244281</v>
      </c>
      <c r="E108" s="40">
        <v>720000</v>
      </c>
      <c r="F108" s="40">
        <v>0</v>
      </c>
      <c r="G108" s="40">
        <v>0</v>
      </c>
    </row>
    <row r="109" spans="1:7" ht="31.5">
      <c r="A109" s="34" t="s">
        <v>215</v>
      </c>
      <c r="B109" s="38" t="s">
        <v>111</v>
      </c>
      <c r="C109" s="39">
        <v>495000</v>
      </c>
      <c r="D109" s="39">
        <v>495000</v>
      </c>
      <c r="E109" s="39">
        <v>35060.639999999999</v>
      </c>
      <c r="F109" s="39">
        <v>35060.639999999999</v>
      </c>
      <c r="G109" s="39">
        <v>7.0829575757575753</v>
      </c>
    </row>
    <row r="110" spans="1:7">
      <c r="A110" s="35" t="s">
        <v>141</v>
      </c>
      <c r="B110" s="37" t="s">
        <v>142</v>
      </c>
      <c r="C110" s="40">
        <v>495000</v>
      </c>
      <c r="D110" s="40">
        <v>495000</v>
      </c>
      <c r="E110" s="40">
        <v>35060.639999999999</v>
      </c>
      <c r="F110" s="40">
        <v>35060.639999999999</v>
      </c>
      <c r="G110" s="40">
        <v>7.0829575757575753</v>
      </c>
    </row>
    <row r="111" spans="1:7">
      <c r="A111" s="35" t="s">
        <v>151</v>
      </c>
      <c r="B111" s="37" t="s">
        <v>152</v>
      </c>
      <c r="C111" s="40">
        <v>495000</v>
      </c>
      <c r="D111" s="40">
        <v>495000</v>
      </c>
      <c r="E111" s="40">
        <v>35060.639999999999</v>
      </c>
      <c r="F111" s="40">
        <v>35060.639999999999</v>
      </c>
      <c r="G111" s="40">
        <v>7.0829575757575753</v>
      </c>
    </row>
    <row r="112" spans="1:7" ht="31.5">
      <c r="A112" s="35" t="s">
        <v>109</v>
      </c>
      <c r="B112" s="37" t="s">
        <v>153</v>
      </c>
      <c r="C112" s="40">
        <v>495000</v>
      </c>
      <c r="D112" s="40">
        <v>495000</v>
      </c>
      <c r="E112" s="40">
        <v>35060.639999999999</v>
      </c>
      <c r="F112" s="40">
        <v>35060.639999999999</v>
      </c>
      <c r="G112" s="40">
        <v>7.0829575757575753</v>
      </c>
    </row>
    <row r="113" spans="1:7">
      <c r="A113" s="34" t="s">
        <v>182</v>
      </c>
      <c r="B113" s="38" t="s">
        <v>51</v>
      </c>
      <c r="C113" s="39">
        <v>1389500</v>
      </c>
      <c r="D113" s="39">
        <v>1389500</v>
      </c>
      <c r="E113" s="39">
        <v>0</v>
      </c>
      <c r="F113" s="39">
        <v>0</v>
      </c>
      <c r="G113" s="39">
        <v>0</v>
      </c>
    </row>
    <row r="114" spans="1:7">
      <c r="A114" s="35" t="s">
        <v>141</v>
      </c>
      <c r="B114" s="37" t="s">
        <v>142</v>
      </c>
      <c r="C114" s="40">
        <v>1389500</v>
      </c>
      <c r="D114" s="40">
        <v>1389500</v>
      </c>
      <c r="E114" s="40">
        <v>0</v>
      </c>
      <c r="F114" s="40">
        <v>0</v>
      </c>
      <c r="G114" s="40">
        <v>0</v>
      </c>
    </row>
    <row r="115" spans="1:7">
      <c r="A115" s="35" t="s">
        <v>151</v>
      </c>
      <c r="B115" s="37" t="s">
        <v>152</v>
      </c>
      <c r="C115" s="40">
        <v>1389500</v>
      </c>
      <c r="D115" s="40">
        <v>1389500</v>
      </c>
      <c r="E115" s="40">
        <v>0</v>
      </c>
      <c r="F115" s="40">
        <v>0</v>
      </c>
      <c r="G115" s="40">
        <v>0</v>
      </c>
    </row>
    <row r="116" spans="1:7" ht="31.5">
      <c r="A116" s="35" t="s">
        <v>109</v>
      </c>
      <c r="B116" s="37" t="s">
        <v>153</v>
      </c>
      <c r="C116" s="40">
        <v>1389500</v>
      </c>
      <c r="D116" s="40">
        <v>1389500</v>
      </c>
      <c r="E116" s="40">
        <v>0</v>
      </c>
      <c r="F116" s="40">
        <v>0</v>
      </c>
      <c r="G116" s="40">
        <v>0</v>
      </c>
    </row>
    <row r="117" spans="1:7" ht="110.25">
      <c r="A117" s="34" t="s">
        <v>229</v>
      </c>
      <c r="B117" s="38" t="s">
        <v>230</v>
      </c>
      <c r="C117" s="39">
        <v>393146</v>
      </c>
      <c r="D117" s="39">
        <v>151340</v>
      </c>
      <c r="E117" s="39">
        <v>51812.93</v>
      </c>
      <c r="F117" s="39">
        <v>4923.03</v>
      </c>
      <c r="G117" s="39">
        <v>3.2529602220166507</v>
      </c>
    </row>
    <row r="118" spans="1:7">
      <c r="A118" s="35" t="s">
        <v>141</v>
      </c>
      <c r="B118" s="37" t="s">
        <v>142</v>
      </c>
      <c r="C118" s="40">
        <v>393146</v>
      </c>
      <c r="D118" s="40">
        <v>151340</v>
      </c>
      <c r="E118" s="40">
        <v>51812.93</v>
      </c>
      <c r="F118" s="40">
        <v>4923.03</v>
      </c>
      <c r="G118" s="40">
        <v>3.2529602220166507</v>
      </c>
    </row>
    <row r="119" spans="1:7">
      <c r="A119" s="35" t="s">
        <v>151</v>
      </c>
      <c r="B119" s="37" t="s">
        <v>152</v>
      </c>
      <c r="C119" s="40">
        <v>393146</v>
      </c>
      <c r="D119" s="40">
        <v>151340</v>
      </c>
      <c r="E119" s="40">
        <v>51812.93</v>
      </c>
      <c r="F119" s="40">
        <v>4923.03</v>
      </c>
      <c r="G119" s="40">
        <v>3.2529602220166507</v>
      </c>
    </row>
    <row r="120" spans="1:7" ht="31.5">
      <c r="A120" s="35" t="s">
        <v>109</v>
      </c>
      <c r="B120" s="37" t="s">
        <v>153</v>
      </c>
      <c r="C120" s="40">
        <v>393146</v>
      </c>
      <c r="D120" s="40">
        <v>151340</v>
      </c>
      <c r="E120" s="40">
        <v>51812.93</v>
      </c>
      <c r="F120" s="40">
        <v>4923.03</v>
      </c>
      <c r="G120" s="40">
        <v>3.2529602220166507</v>
      </c>
    </row>
    <row r="121" spans="1:7" ht="63">
      <c r="A121" s="34" t="s">
        <v>262</v>
      </c>
      <c r="B121" s="38" t="s">
        <v>263</v>
      </c>
      <c r="C121" s="39">
        <v>420801.44</v>
      </c>
      <c r="D121" s="39">
        <v>420801.44</v>
      </c>
      <c r="E121" s="39">
        <v>0</v>
      </c>
      <c r="F121" s="39">
        <v>0</v>
      </c>
      <c r="G121" s="39">
        <v>0</v>
      </c>
    </row>
    <row r="122" spans="1:7">
      <c r="A122" s="35" t="s">
        <v>141</v>
      </c>
      <c r="B122" s="37" t="s">
        <v>142</v>
      </c>
      <c r="C122" s="40">
        <v>420801.44</v>
      </c>
      <c r="D122" s="40">
        <v>420801.44</v>
      </c>
      <c r="E122" s="40">
        <v>0</v>
      </c>
      <c r="F122" s="40">
        <v>0</v>
      </c>
      <c r="G122" s="40">
        <v>0</v>
      </c>
    </row>
    <row r="123" spans="1:7">
      <c r="A123" s="35" t="s">
        <v>151</v>
      </c>
      <c r="B123" s="37" t="s">
        <v>152</v>
      </c>
      <c r="C123" s="40">
        <v>420801.44</v>
      </c>
      <c r="D123" s="40">
        <v>420801.44</v>
      </c>
      <c r="E123" s="40">
        <v>0</v>
      </c>
      <c r="F123" s="40">
        <v>0</v>
      </c>
      <c r="G123" s="40">
        <v>0</v>
      </c>
    </row>
    <row r="124" spans="1:7" ht="31.5">
      <c r="A124" s="35" t="s">
        <v>109</v>
      </c>
      <c r="B124" s="37" t="s">
        <v>153</v>
      </c>
      <c r="C124" s="40">
        <v>420801.44</v>
      </c>
      <c r="D124" s="40">
        <v>420801.44</v>
      </c>
      <c r="E124" s="40">
        <v>0</v>
      </c>
      <c r="F124" s="40">
        <v>0</v>
      </c>
      <c r="G124" s="40">
        <v>0</v>
      </c>
    </row>
    <row r="125" spans="1:7" ht="47.25">
      <c r="A125" s="34" t="s">
        <v>219</v>
      </c>
      <c r="B125" s="38" t="s">
        <v>53</v>
      </c>
      <c r="C125" s="39">
        <v>150000</v>
      </c>
      <c r="D125" s="39">
        <v>0</v>
      </c>
      <c r="E125" s="39">
        <v>0</v>
      </c>
      <c r="F125" s="39">
        <v>0</v>
      </c>
      <c r="G125" s="39">
        <v>0</v>
      </c>
    </row>
    <row r="126" spans="1:7">
      <c r="A126" s="35" t="s">
        <v>141</v>
      </c>
      <c r="B126" s="37" t="s">
        <v>142</v>
      </c>
      <c r="C126" s="40">
        <v>150000</v>
      </c>
      <c r="D126" s="40">
        <v>0</v>
      </c>
      <c r="E126" s="40">
        <v>0</v>
      </c>
      <c r="F126" s="40">
        <v>0</v>
      </c>
      <c r="G126" s="40">
        <v>0</v>
      </c>
    </row>
    <row r="127" spans="1:7">
      <c r="A127" s="35" t="s">
        <v>151</v>
      </c>
      <c r="B127" s="37" t="s">
        <v>152</v>
      </c>
      <c r="C127" s="40">
        <v>150000</v>
      </c>
      <c r="D127" s="40">
        <v>0</v>
      </c>
      <c r="E127" s="40">
        <v>0</v>
      </c>
      <c r="F127" s="40">
        <v>0</v>
      </c>
      <c r="G127" s="40">
        <v>0</v>
      </c>
    </row>
    <row r="128" spans="1:7" ht="31.5">
      <c r="A128" s="35" t="s">
        <v>109</v>
      </c>
      <c r="B128" s="37" t="s">
        <v>153</v>
      </c>
      <c r="C128" s="40">
        <v>150000</v>
      </c>
      <c r="D128" s="40">
        <v>0</v>
      </c>
      <c r="E128" s="40">
        <v>0</v>
      </c>
      <c r="F128" s="40">
        <v>0</v>
      </c>
      <c r="G128" s="40">
        <v>0</v>
      </c>
    </row>
    <row r="129" spans="1:7" ht="31.5">
      <c r="A129" s="34" t="s">
        <v>154</v>
      </c>
      <c r="B129" s="38" t="s">
        <v>155</v>
      </c>
      <c r="C129" s="39">
        <v>250000</v>
      </c>
      <c r="D129" s="39">
        <v>184450</v>
      </c>
      <c r="E129" s="39">
        <v>0</v>
      </c>
      <c r="F129" s="39">
        <v>0</v>
      </c>
      <c r="G129" s="39">
        <v>0</v>
      </c>
    </row>
    <row r="130" spans="1:7">
      <c r="A130" s="35" t="s">
        <v>3</v>
      </c>
      <c r="B130" s="37" t="s">
        <v>4</v>
      </c>
      <c r="C130" s="40">
        <v>100000</v>
      </c>
      <c r="D130" s="40">
        <v>71000</v>
      </c>
      <c r="E130" s="40">
        <v>0</v>
      </c>
      <c r="F130" s="40">
        <v>0</v>
      </c>
      <c r="G130" s="40">
        <v>0</v>
      </c>
    </row>
    <row r="131" spans="1:7">
      <c r="A131" s="35" t="s">
        <v>13</v>
      </c>
      <c r="B131" s="37" t="s">
        <v>14</v>
      </c>
      <c r="C131" s="40">
        <v>100000</v>
      </c>
      <c r="D131" s="40">
        <v>71000</v>
      </c>
      <c r="E131" s="40">
        <v>0</v>
      </c>
      <c r="F131" s="40">
        <v>0</v>
      </c>
      <c r="G131" s="40">
        <v>0</v>
      </c>
    </row>
    <row r="132" spans="1:7">
      <c r="A132" s="35" t="s">
        <v>19</v>
      </c>
      <c r="B132" s="37" t="s">
        <v>20</v>
      </c>
      <c r="C132" s="40">
        <v>100000</v>
      </c>
      <c r="D132" s="40">
        <v>71000</v>
      </c>
      <c r="E132" s="40">
        <v>0</v>
      </c>
      <c r="F132" s="40">
        <v>0</v>
      </c>
      <c r="G132" s="40">
        <v>0</v>
      </c>
    </row>
    <row r="133" spans="1:7">
      <c r="A133" s="35" t="s">
        <v>141</v>
      </c>
      <c r="B133" s="37" t="s">
        <v>142</v>
      </c>
      <c r="C133" s="40">
        <v>150000</v>
      </c>
      <c r="D133" s="40">
        <v>113450</v>
      </c>
      <c r="E133" s="40">
        <v>0</v>
      </c>
      <c r="F133" s="40">
        <v>0</v>
      </c>
      <c r="G133" s="40">
        <v>0</v>
      </c>
    </row>
    <row r="134" spans="1:7">
      <c r="A134" s="35" t="s">
        <v>151</v>
      </c>
      <c r="B134" s="37" t="s">
        <v>152</v>
      </c>
      <c r="C134" s="40">
        <v>150000</v>
      </c>
      <c r="D134" s="40">
        <v>113450</v>
      </c>
      <c r="E134" s="40">
        <v>0</v>
      </c>
      <c r="F134" s="40">
        <v>0</v>
      </c>
      <c r="G134" s="40">
        <v>0</v>
      </c>
    </row>
    <row r="135" spans="1:7" ht="31.5">
      <c r="A135" s="35" t="s">
        <v>109</v>
      </c>
      <c r="B135" s="37" t="s">
        <v>153</v>
      </c>
      <c r="C135" s="40">
        <v>150000</v>
      </c>
      <c r="D135" s="40">
        <v>113450</v>
      </c>
      <c r="E135" s="40">
        <v>0</v>
      </c>
      <c r="F135" s="40">
        <v>0</v>
      </c>
      <c r="G135" s="40">
        <v>0</v>
      </c>
    </row>
    <row r="136" spans="1:7" ht="63">
      <c r="A136" s="34" t="s">
        <v>270</v>
      </c>
      <c r="B136" s="38" t="s">
        <v>271</v>
      </c>
      <c r="C136" s="39">
        <v>674628</v>
      </c>
      <c r="D136" s="39">
        <v>0</v>
      </c>
      <c r="E136" s="39">
        <v>0</v>
      </c>
      <c r="F136" s="39">
        <v>0</v>
      </c>
      <c r="G136" s="39">
        <v>0</v>
      </c>
    </row>
    <row r="137" spans="1:7">
      <c r="A137" s="35" t="s">
        <v>141</v>
      </c>
      <c r="B137" s="37" t="s">
        <v>142</v>
      </c>
      <c r="C137" s="40">
        <v>674628</v>
      </c>
      <c r="D137" s="40">
        <v>0</v>
      </c>
      <c r="E137" s="40">
        <v>0</v>
      </c>
      <c r="F137" s="40">
        <v>0</v>
      </c>
      <c r="G137" s="40">
        <v>0</v>
      </c>
    </row>
    <row r="138" spans="1:7">
      <c r="A138" s="35" t="s">
        <v>151</v>
      </c>
      <c r="B138" s="37" t="s">
        <v>152</v>
      </c>
      <c r="C138" s="40">
        <v>674628</v>
      </c>
      <c r="D138" s="40">
        <v>0</v>
      </c>
      <c r="E138" s="40">
        <v>0</v>
      </c>
      <c r="F138" s="40">
        <v>0</v>
      </c>
      <c r="G138" s="40">
        <v>0</v>
      </c>
    </row>
    <row r="139" spans="1:7" ht="31.5">
      <c r="A139" s="35" t="s">
        <v>109</v>
      </c>
      <c r="B139" s="37" t="s">
        <v>153</v>
      </c>
      <c r="C139" s="40">
        <v>674628</v>
      </c>
      <c r="D139" s="40">
        <v>0</v>
      </c>
      <c r="E139" s="40">
        <v>0</v>
      </c>
      <c r="F139" s="40">
        <v>0</v>
      </c>
      <c r="G139" s="40">
        <v>0</v>
      </c>
    </row>
    <row r="140" spans="1:7" ht="47.25">
      <c r="A140" s="3" t="s">
        <v>115</v>
      </c>
      <c r="B140" s="4" t="s">
        <v>132</v>
      </c>
      <c r="C140" s="41">
        <v>108687885</v>
      </c>
      <c r="D140" s="41">
        <v>97840135</v>
      </c>
      <c r="E140" s="41">
        <v>23443486.380000003</v>
      </c>
      <c r="F140" s="41">
        <v>21510484.380000003</v>
      </c>
      <c r="G140" s="41">
        <v>21.985338000606809</v>
      </c>
    </row>
    <row r="141" spans="1:7">
      <c r="A141" s="35" t="s">
        <v>141</v>
      </c>
      <c r="B141" s="37" t="s">
        <v>142</v>
      </c>
      <c r="C141" s="40">
        <v>108687885</v>
      </c>
      <c r="D141" s="40">
        <v>97840135</v>
      </c>
      <c r="E141" s="40">
        <v>23443486.380000003</v>
      </c>
      <c r="F141" s="40">
        <v>21510484.380000003</v>
      </c>
      <c r="G141" s="40">
        <v>21.985338000606809</v>
      </c>
    </row>
    <row r="142" spans="1:7">
      <c r="A142" s="35" t="s">
        <v>143</v>
      </c>
      <c r="B142" s="37" t="s">
        <v>144</v>
      </c>
      <c r="C142" s="40">
        <v>68924430</v>
      </c>
      <c r="D142" s="40">
        <v>58424430</v>
      </c>
      <c r="E142" s="40">
        <v>17124775.210000001</v>
      </c>
      <c r="F142" s="40">
        <v>15191773.210000001</v>
      </c>
      <c r="G142" s="40">
        <v>26.002432903496022</v>
      </c>
    </row>
    <row r="143" spans="1:7">
      <c r="A143" s="35" t="s">
        <v>231</v>
      </c>
      <c r="B143" s="37" t="s">
        <v>232</v>
      </c>
      <c r="C143" s="40">
        <v>49647118</v>
      </c>
      <c r="D143" s="40">
        <v>41147118</v>
      </c>
      <c r="E143" s="40">
        <v>5622138</v>
      </c>
      <c r="F143" s="40">
        <v>3689136</v>
      </c>
      <c r="G143" s="40">
        <v>8.9657214874684552</v>
      </c>
    </row>
    <row r="144" spans="1:7" ht="31.5">
      <c r="A144" s="35" t="s">
        <v>233</v>
      </c>
      <c r="B144" s="37" t="s">
        <v>234</v>
      </c>
      <c r="C144" s="40">
        <v>49647118</v>
      </c>
      <c r="D144" s="40">
        <v>41147118</v>
      </c>
      <c r="E144" s="40">
        <v>5622138</v>
      </c>
      <c r="F144" s="40">
        <v>3689136</v>
      </c>
      <c r="G144" s="40">
        <v>8.9657214874684552</v>
      </c>
    </row>
    <row r="145" spans="1:7">
      <c r="A145" s="35" t="s">
        <v>147</v>
      </c>
      <c r="B145" s="37" t="s">
        <v>148</v>
      </c>
      <c r="C145" s="40">
        <v>14074652</v>
      </c>
      <c r="D145" s="40">
        <v>14074652</v>
      </c>
      <c r="E145" s="40">
        <v>11502637.210000001</v>
      </c>
      <c r="F145" s="40">
        <v>11502637.210000001</v>
      </c>
      <c r="G145" s="40">
        <v>81.725908462958813</v>
      </c>
    </row>
    <row r="146" spans="1:7" ht="31.5">
      <c r="A146" s="35" t="s">
        <v>235</v>
      </c>
      <c r="B146" s="37" t="s">
        <v>236</v>
      </c>
      <c r="C146" s="40">
        <v>121222</v>
      </c>
      <c r="D146" s="40">
        <v>121222</v>
      </c>
      <c r="E146" s="40">
        <v>73958.34</v>
      </c>
      <c r="F146" s="40">
        <v>73958.34</v>
      </c>
      <c r="G146" s="40">
        <v>61.010658131362291</v>
      </c>
    </row>
    <row r="147" spans="1:7">
      <c r="A147" s="35" t="s">
        <v>149</v>
      </c>
      <c r="B147" s="37" t="s">
        <v>150</v>
      </c>
      <c r="C147" s="40">
        <v>13953430</v>
      </c>
      <c r="D147" s="40">
        <v>13953430</v>
      </c>
      <c r="E147" s="40">
        <v>11428678.870000001</v>
      </c>
      <c r="F147" s="40">
        <v>11428678.870000001</v>
      </c>
      <c r="G147" s="40">
        <v>81.905874541241843</v>
      </c>
    </row>
    <row r="148" spans="1:7">
      <c r="A148" s="35" t="s">
        <v>195</v>
      </c>
      <c r="B148" s="37" t="s">
        <v>237</v>
      </c>
      <c r="C148" s="40">
        <v>5202660</v>
      </c>
      <c r="D148" s="40">
        <v>3202660</v>
      </c>
      <c r="E148" s="40">
        <v>0</v>
      </c>
      <c r="F148" s="40">
        <v>0</v>
      </c>
      <c r="G148" s="40">
        <v>0</v>
      </c>
    </row>
    <row r="149" spans="1:7">
      <c r="A149" s="35" t="s">
        <v>238</v>
      </c>
      <c r="B149" s="37" t="s">
        <v>239</v>
      </c>
      <c r="C149" s="40">
        <v>5202660</v>
      </c>
      <c r="D149" s="40">
        <v>3202660</v>
      </c>
      <c r="E149" s="40">
        <v>0</v>
      </c>
      <c r="F149" s="40">
        <v>0</v>
      </c>
      <c r="G149" s="40">
        <v>0</v>
      </c>
    </row>
    <row r="150" spans="1:7">
      <c r="A150" s="35" t="s">
        <v>151</v>
      </c>
      <c r="B150" s="37" t="s">
        <v>152</v>
      </c>
      <c r="C150" s="40">
        <v>39763455</v>
      </c>
      <c r="D150" s="40">
        <v>39415705</v>
      </c>
      <c r="E150" s="40">
        <v>6318711.1699999999</v>
      </c>
      <c r="F150" s="40">
        <v>6318711.1699999999</v>
      </c>
      <c r="G150" s="40">
        <v>16.03094799395317</v>
      </c>
    </row>
    <row r="151" spans="1:7" ht="31.5">
      <c r="A151" s="35" t="s">
        <v>109</v>
      </c>
      <c r="B151" s="37" t="s">
        <v>153</v>
      </c>
      <c r="C151" s="40">
        <v>39763455</v>
      </c>
      <c r="D151" s="40">
        <v>39415705</v>
      </c>
      <c r="E151" s="40">
        <v>6318711.1699999999</v>
      </c>
      <c r="F151" s="40">
        <v>6318711.1699999999</v>
      </c>
      <c r="G151" s="40">
        <v>16.03094799395317</v>
      </c>
    </row>
    <row r="152" spans="1:7" ht="31.5">
      <c r="A152" s="34" t="s">
        <v>179</v>
      </c>
      <c r="B152" s="38" t="s">
        <v>45</v>
      </c>
      <c r="C152" s="39">
        <v>1175627</v>
      </c>
      <c r="D152" s="39">
        <v>1175627</v>
      </c>
      <c r="E152" s="39">
        <v>1110730.92</v>
      </c>
      <c r="F152" s="39">
        <v>1110730.92</v>
      </c>
      <c r="G152" s="39">
        <v>94.479874994364692</v>
      </c>
    </row>
    <row r="153" spans="1:7">
      <c r="A153" s="35" t="s">
        <v>141</v>
      </c>
      <c r="B153" s="37" t="s">
        <v>142</v>
      </c>
      <c r="C153" s="40">
        <v>1175627</v>
      </c>
      <c r="D153" s="40">
        <v>1175627</v>
      </c>
      <c r="E153" s="40">
        <v>1110730.92</v>
      </c>
      <c r="F153" s="40">
        <v>1110730.92</v>
      </c>
      <c r="G153" s="40">
        <v>94.479874994364692</v>
      </c>
    </row>
    <row r="154" spans="1:7">
      <c r="A154" s="35" t="s">
        <v>143</v>
      </c>
      <c r="B154" s="37" t="s">
        <v>144</v>
      </c>
      <c r="C154" s="40">
        <v>1175627</v>
      </c>
      <c r="D154" s="40">
        <v>1175627</v>
      </c>
      <c r="E154" s="40">
        <v>1110730.92</v>
      </c>
      <c r="F154" s="40">
        <v>1110730.92</v>
      </c>
      <c r="G154" s="40">
        <v>94.479874994364692</v>
      </c>
    </row>
    <row r="155" spans="1:7">
      <c r="A155" s="35" t="s">
        <v>147</v>
      </c>
      <c r="B155" s="37" t="s">
        <v>148</v>
      </c>
      <c r="C155" s="40">
        <v>1175627</v>
      </c>
      <c r="D155" s="40">
        <v>1175627</v>
      </c>
      <c r="E155" s="40">
        <v>1110730.92</v>
      </c>
      <c r="F155" s="40">
        <v>1110730.92</v>
      </c>
      <c r="G155" s="40">
        <v>94.479874994364692</v>
      </c>
    </row>
    <row r="156" spans="1:7">
      <c r="A156" s="35" t="s">
        <v>149</v>
      </c>
      <c r="B156" s="37" t="s">
        <v>150</v>
      </c>
      <c r="C156" s="40">
        <v>1175627</v>
      </c>
      <c r="D156" s="40">
        <v>1175627</v>
      </c>
      <c r="E156" s="40">
        <v>1110730.92</v>
      </c>
      <c r="F156" s="40">
        <v>1110730.92</v>
      </c>
      <c r="G156" s="40">
        <v>94.479874994364692</v>
      </c>
    </row>
    <row r="157" spans="1:7" ht="31.5">
      <c r="A157" s="34" t="s">
        <v>240</v>
      </c>
      <c r="B157" s="38" t="s">
        <v>241</v>
      </c>
      <c r="C157" s="39">
        <v>382750</v>
      </c>
      <c r="D157" s="39">
        <v>382750</v>
      </c>
      <c r="E157" s="39">
        <v>382749.55</v>
      </c>
      <c r="F157" s="39">
        <v>382749.55</v>
      </c>
      <c r="G157" s="39">
        <v>99.999882429784449</v>
      </c>
    </row>
    <row r="158" spans="1:7">
      <c r="A158" s="35" t="s">
        <v>141</v>
      </c>
      <c r="B158" s="37" t="s">
        <v>142</v>
      </c>
      <c r="C158" s="40">
        <v>382750</v>
      </c>
      <c r="D158" s="40">
        <v>382750</v>
      </c>
      <c r="E158" s="40">
        <v>382749.55</v>
      </c>
      <c r="F158" s="40">
        <v>382749.55</v>
      </c>
      <c r="G158" s="40">
        <v>99.999882429784449</v>
      </c>
    </row>
    <row r="159" spans="1:7">
      <c r="A159" s="35" t="s">
        <v>151</v>
      </c>
      <c r="B159" s="37" t="s">
        <v>152</v>
      </c>
      <c r="C159" s="40">
        <v>382750</v>
      </c>
      <c r="D159" s="40">
        <v>382750</v>
      </c>
      <c r="E159" s="40">
        <v>382749.55</v>
      </c>
      <c r="F159" s="40">
        <v>382749.55</v>
      </c>
      <c r="G159" s="40">
        <v>99.999882429784449</v>
      </c>
    </row>
    <row r="160" spans="1:7" ht="31.5">
      <c r="A160" s="35" t="s">
        <v>109</v>
      </c>
      <c r="B160" s="37" t="s">
        <v>153</v>
      </c>
      <c r="C160" s="40">
        <v>382750</v>
      </c>
      <c r="D160" s="40">
        <v>382750</v>
      </c>
      <c r="E160" s="40">
        <v>382749.55</v>
      </c>
      <c r="F160" s="40">
        <v>382749.55</v>
      </c>
      <c r="G160" s="40">
        <v>99.999882429784449</v>
      </c>
    </row>
    <row r="161" spans="1:7" ht="31.5">
      <c r="A161" s="34" t="s">
        <v>215</v>
      </c>
      <c r="B161" s="38" t="s">
        <v>111</v>
      </c>
      <c r="C161" s="39">
        <v>23415217</v>
      </c>
      <c r="D161" s="39">
        <v>23067467</v>
      </c>
      <c r="E161" s="39">
        <v>3666824.02</v>
      </c>
      <c r="F161" s="39">
        <v>3666824.02</v>
      </c>
      <c r="G161" s="39">
        <v>15.896084385858231</v>
      </c>
    </row>
    <row r="162" spans="1:7">
      <c r="A162" s="35" t="s">
        <v>141</v>
      </c>
      <c r="B162" s="37" t="s">
        <v>142</v>
      </c>
      <c r="C162" s="40">
        <v>23415217</v>
      </c>
      <c r="D162" s="40">
        <v>23067467</v>
      </c>
      <c r="E162" s="40">
        <v>3666824.02</v>
      </c>
      <c r="F162" s="40">
        <v>3666824.02</v>
      </c>
      <c r="G162" s="40">
        <v>15.896084385858231</v>
      </c>
    </row>
    <row r="163" spans="1:7">
      <c r="A163" s="35" t="s">
        <v>151</v>
      </c>
      <c r="B163" s="37" t="s">
        <v>152</v>
      </c>
      <c r="C163" s="40">
        <v>23415217</v>
      </c>
      <c r="D163" s="40">
        <v>23067467</v>
      </c>
      <c r="E163" s="40">
        <v>3666824.02</v>
      </c>
      <c r="F163" s="40">
        <v>3666824.02</v>
      </c>
      <c r="G163" s="40">
        <v>15.896084385858231</v>
      </c>
    </row>
    <row r="164" spans="1:7" ht="31.5">
      <c r="A164" s="35" t="s">
        <v>109</v>
      </c>
      <c r="B164" s="37" t="s">
        <v>153</v>
      </c>
      <c r="C164" s="40">
        <v>23415217</v>
      </c>
      <c r="D164" s="40">
        <v>23067467</v>
      </c>
      <c r="E164" s="40">
        <v>3666824.02</v>
      </c>
      <c r="F164" s="40">
        <v>3666824.02</v>
      </c>
      <c r="G164" s="40">
        <v>15.896084385858231</v>
      </c>
    </row>
    <row r="165" spans="1:7" ht="63">
      <c r="A165" s="34" t="s">
        <v>242</v>
      </c>
      <c r="B165" s="38" t="s">
        <v>243</v>
      </c>
      <c r="C165" s="39">
        <v>1194873</v>
      </c>
      <c r="D165" s="39">
        <v>1194873</v>
      </c>
      <c r="E165" s="39">
        <v>0</v>
      </c>
      <c r="F165" s="39">
        <v>0</v>
      </c>
      <c r="G165" s="39">
        <v>0</v>
      </c>
    </row>
    <row r="166" spans="1:7">
      <c r="A166" s="35" t="s">
        <v>141</v>
      </c>
      <c r="B166" s="37" t="s">
        <v>142</v>
      </c>
      <c r="C166" s="40">
        <v>1194873</v>
      </c>
      <c r="D166" s="40">
        <v>1194873</v>
      </c>
      <c r="E166" s="40">
        <v>0</v>
      </c>
      <c r="F166" s="40">
        <v>0</v>
      </c>
      <c r="G166" s="40">
        <v>0</v>
      </c>
    </row>
    <row r="167" spans="1:7">
      <c r="A167" s="35" t="s">
        <v>151</v>
      </c>
      <c r="B167" s="37" t="s">
        <v>152</v>
      </c>
      <c r="C167" s="40">
        <v>1194873</v>
      </c>
      <c r="D167" s="40">
        <v>1194873</v>
      </c>
      <c r="E167" s="40">
        <v>0</v>
      </c>
      <c r="F167" s="40">
        <v>0</v>
      </c>
      <c r="G167" s="40">
        <v>0</v>
      </c>
    </row>
    <row r="168" spans="1:7" ht="31.5">
      <c r="A168" s="35" t="s">
        <v>109</v>
      </c>
      <c r="B168" s="37" t="s">
        <v>153</v>
      </c>
      <c r="C168" s="40">
        <v>1194873</v>
      </c>
      <c r="D168" s="40">
        <v>1194873</v>
      </c>
      <c r="E168" s="40">
        <v>0</v>
      </c>
      <c r="F168" s="40">
        <v>0</v>
      </c>
      <c r="G168" s="40">
        <v>0</v>
      </c>
    </row>
    <row r="169" spans="1:7" ht="31.5">
      <c r="A169" s="34" t="s">
        <v>244</v>
      </c>
      <c r="B169" s="38" t="s">
        <v>245</v>
      </c>
      <c r="C169" s="39">
        <v>19000000</v>
      </c>
      <c r="D169" s="39">
        <v>11500000</v>
      </c>
      <c r="E169" s="39">
        <v>5622138</v>
      </c>
      <c r="F169" s="39">
        <v>3689136</v>
      </c>
      <c r="G169" s="39">
        <v>32.07944347826087</v>
      </c>
    </row>
    <row r="170" spans="1:7">
      <c r="A170" s="35" t="s">
        <v>141</v>
      </c>
      <c r="B170" s="37" t="s">
        <v>142</v>
      </c>
      <c r="C170" s="40">
        <v>19000000</v>
      </c>
      <c r="D170" s="40">
        <v>11500000</v>
      </c>
      <c r="E170" s="40">
        <v>5622138</v>
      </c>
      <c r="F170" s="40">
        <v>3689136</v>
      </c>
      <c r="G170" s="40">
        <v>32.07944347826087</v>
      </c>
    </row>
    <row r="171" spans="1:7">
      <c r="A171" s="35" t="s">
        <v>143</v>
      </c>
      <c r="B171" s="37" t="s">
        <v>144</v>
      </c>
      <c r="C171" s="40">
        <v>19000000</v>
      </c>
      <c r="D171" s="40">
        <v>11500000</v>
      </c>
      <c r="E171" s="40">
        <v>5622138</v>
      </c>
      <c r="F171" s="40">
        <v>3689136</v>
      </c>
      <c r="G171" s="40">
        <v>32.07944347826087</v>
      </c>
    </row>
    <row r="172" spans="1:7">
      <c r="A172" s="35" t="s">
        <v>231</v>
      </c>
      <c r="B172" s="37" t="s">
        <v>232</v>
      </c>
      <c r="C172" s="40">
        <v>19000000</v>
      </c>
      <c r="D172" s="40">
        <v>11500000</v>
      </c>
      <c r="E172" s="40">
        <v>5622138</v>
      </c>
      <c r="F172" s="40">
        <v>3689136</v>
      </c>
      <c r="G172" s="40">
        <v>32.07944347826087</v>
      </c>
    </row>
    <row r="173" spans="1:7" ht="31.5">
      <c r="A173" s="35" t="s">
        <v>233</v>
      </c>
      <c r="B173" s="37" t="s">
        <v>234</v>
      </c>
      <c r="C173" s="40">
        <v>19000000</v>
      </c>
      <c r="D173" s="40">
        <v>11500000</v>
      </c>
      <c r="E173" s="40">
        <v>5622138</v>
      </c>
      <c r="F173" s="40">
        <v>3689136</v>
      </c>
      <c r="G173" s="40">
        <v>32.07944347826087</v>
      </c>
    </row>
    <row r="174" spans="1:7">
      <c r="A174" s="34" t="s">
        <v>246</v>
      </c>
      <c r="B174" s="38" t="s">
        <v>247</v>
      </c>
      <c r="C174" s="39">
        <v>202660</v>
      </c>
      <c r="D174" s="39">
        <v>202660</v>
      </c>
      <c r="E174" s="39">
        <v>0</v>
      </c>
      <c r="F174" s="39">
        <v>0</v>
      </c>
      <c r="G174" s="39">
        <v>0</v>
      </c>
    </row>
    <row r="175" spans="1:7">
      <c r="A175" s="35" t="s">
        <v>141</v>
      </c>
      <c r="B175" s="37" t="s">
        <v>142</v>
      </c>
      <c r="C175" s="40">
        <v>202660</v>
      </c>
      <c r="D175" s="40">
        <v>202660</v>
      </c>
      <c r="E175" s="40">
        <v>0</v>
      </c>
      <c r="F175" s="40">
        <v>0</v>
      </c>
      <c r="G175" s="40">
        <v>0</v>
      </c>
    </row>
    <row r="176" spans="1:7">
      <c r="A176" s="35" t="s">
        <v>143</v>
      </c>
      <c r="B176" s="37" t="s">
        <v>144</v>
      </c>
      <c r="C176" s="40">
        <v>202660</v>
      </c>
      <c r="D176" s="40">
        <v>202660</v>
      </c>
      <c r="E176" s="40">
        <v>0</v>
      </c>
      <c r="F176" s="40">
        <v>0</v>
      </c>
      <c r="G176" s="40">
        <v>0</v>
      </c>
    </row>
    <row r="177" spans="1:7">
      <c r="A177" s="35" t="s">
        <v>195</v>
      </c>
      <c r="B177" s="37" t="s">
        <v>237</v>
      </c>
      <c r="C177" s="40">
        <v>202660</v>
      </c>
      <c r="D177" s="40">
        <v>202660</v>
      </c>
      <c r="E177" s="40">
        <v>0</v>
      </c>
      <c r="F177" s="40">
        <v>0</v>
      </c>
      <c r="G177" s="40">
        <v>0</v>
      </c>
    </row>
    <row r="178" spans="1:7">
      <c r="A178" s="35" t="s">
        <v>238</v>
      </c>
      <c r="B178" s="37" t="s">
        <v>239</v>
      </c>
      <c r="C178" s="40">
        <v>202660</v>
      </c>
      <c r="D178" s="40">
        <v>202660</v>
      </c>
      <c r="E178" s="40">
        <v>0</v>
      </c>
      <c r="F178" s="40">
        <v>0</v>
      </c>
      <c r="G178" s="40">
        <v>0</v>
      </c>
    </row>
    <row r="179" spans="1:7" ht="31.5">
      <c r="A179" s="34" t="s">
        <v>250</v>
      </c>
      <c r="B179" s="38" t="s">
        <v>251</v>
      </c>
      <c r="C179" s="39">
        <v>26491442</v>
      </c>
      <c r="D179" s="39">
        <v>26491442</v>
      </c>
      <c r="E179" s="39">
        <v>0</v>
      </c>
      <c r="F179" s="39">
        <v>0</v>
      </c>
      <c r="G179" s="39">
        <v>0</v>
      </c>
    </row>
    <row r="180" spans="1:7">
      <c r="A180" s="35" t="s">
        <v>141</v>
      </c>
      <c r="B180" s="37" t="s">
        <v>142</v>
      </c>
      <c r="C180" s="40">
        <v>26491442</v>
      </c>
      <c r="D180" s="40">
        <v>26491442</v>
      </c>
      <c r="E180" s="40">
        <v>0</v>
      </c>
      <c r="F180" s="40">
        <v>0</v>
      </c>
      <c r="G180" s="40">
        <v>0</v>
      </c>
    </row>
    <row r="181" spans="1:7">
      <c r="A181" s="35" t="s">
        <v>143</v>
      </c>
      <c r="B181" s="37" t="s">
        <v>144</v>
      </c>
      <c r="C181" s="40">
        <v>26491442</v>
      </c>
      <c r="D181" s="40">
        <v>26491442</v>
      </c>
      <c r="E181" s="40">
        <v>0</v>
      </c>
      <c r="F181" s="40">
        <v>0</v>
      </c>
      <c r="G181" s="40">
        <v>0</v>
      </c>
    </row>
    <row r="182" spans="1:7">
      <c r="A182" s="35" t="s">
        <v>231</v>
      </c>
      <c r="B182" s="37" t="s">
        <v>232</v>
      </c>
      <c r="C182" s="40">
        <v>26491442</v>
      </c>
      <c r="D182" s="40">
        <v>26491442</v>
      </c>
      <c r="E182" s="40">
        <v>0</v>
      </c>
      <c r="F182" s="40">
        <v>0</v>
      </c>
      <c r="G182" s="40">
        <v>0</v>
      </c>
    </row>
    <row r="183" spans="1:7" ht="31.5">
      <c r="A183" s="35" t="s">
        <v>233</v>
      </c>
      <c r="B183" s="37" t="s">
        <v>234</v>
      </c>
      <c r="C183" s="40">
        <v>26491442</v>
      </c>
      <c r="D183" s="40">
        <v>26491442</v>
      </c>
      <c r="E183" s="40">
        <v>0</v>
      </c>
      <c r="F183" s="40">
        <v>0</v>
      </c>
      <c r="G183" s="40">
        <v>0</v>
      </c>
    </row>
    <row r="184" spans="1:7" ht="31.5">
      <c r="A184" s="34" t="s">
        <v>248</v>
      </c>
      <c r="B184" s="38" t="s">
        <v>249</v>
      </c>
      <c r="C184" s="39">
        <v>7820447</v>
      </c>
      <c r="D184" s="39">
        <v>7820447</v>
      </c>
      <c r="E184" s="39">
        <v>0</v>
      </c>
      <c r="F184" s="39">
        <v>0</v>
      </c>
      <c r="G184" s="39">
        <v>0</v>
      </c>
    </row>
    <row r="185" spans="1:7">
      <c r="A185" s="35" t="s">
        <v>141</v>
      </c>
      <c r="B185" s="37" t="s">
        <v>142</v>
      </c>
      <c r="C185" s="40">
        <v>7820447</v>
      </c>
      <c r="D185" s="40">
        <v>7820447</v>
      </c>
      <c r="E185" s="40">
        <v>0</v>
      </c>
      <c r="F185" s="40">
        <v>0</v>
      </c>
      <c r="G185" s="40">
        <v>0</v>
      </c>
    </row>
    <row r="186" spans="1:7">
      <c r="A186" s="35" t="s">
        <v>143</v>
      </c>
      <c r="B186" s="37" t="s">
        <v>144</v>
      </c>
      <c r="C186" s="40">
        <v>155676</v>
      </c>
      <c r="D186" s="40">
        <v>155676</v>
      </c>
      <c r="E186" s="40">
        <v>0</v>
      </c>
      <c r="F186" s="40">
        <v>0</v>
      </c>
      <c r="G186" s="40">
        <v>0</v>
      </c>
    </row>
    <row r="187" spans="1:7">
      <c r="A187" s="35" t="s">
        <v>231</v>
      </c>
      <c r="B187" s="37" t="s">
        <v>232</v>
      </c>
      <c r="C187" s="40">
        <v>155676</v>
      </c>
      <c r="D187" s="40">
        <v>155676</v>
      </c>
      <c r="E187" s="40">
        <v>0</v>
      </c>
      <c r="F187" s="40">
        <v>0</v>
      </c>
      <c r="G187" s="40">
        <v>0</v>
      </c>
    </row>
    <row r="188" spans="1:7" ht="31.5">
      <c r="A188" s="35" t="s">
        <v>233</v>
      </c>
      <c r="B188" s="37" t="s">
        <v>234</v>
      </c>
      <c r="C188" s="40">
        <v>155676</v>
      </c>
      <c r="D188" s="40">
        <v>155676</v>
      </c>
      <c r="E188" s="40">
        <v>0</v>
      </c>
      <c r="F188" s="40">
        <v>0</v>
      </c>
      <c r="G188" s="40">
        <v>0</v>
      </c>
    </row>
    <row r="189" spans="1:7">
      <c r="A189" s="35" t="s">
        <v>151</v>
      </c>
      <c r="B189" s="37" t="s">
        <v>152</v>
      </c>
      <c r="C189" s="40">
        <v>7664771</v>
      </c>
      <c r="D189" s="40">
        <v>7664771</v>
      </c>
      <c r="E189" s="40">
        <v>0</v>
      </c>
      <c r="F189" s="40">
        <v>0</v>
      </c>
      <c r="G189" s="40">
        <v>0</v>
      </c>
    </row>
    <row r="190" spans="1:7" ht="31.5">
      <c r="A190" s="35" t="s">
        <v>109</v>
      </c>
      <c r="B190" s="37" t="s">
        <v>153</v>
      </c>
      <c r="C190" s="40">
        <v>7664771</v>
      </c>
      <c r="D190" s="40">
        <v>7664771</v>
      </c>
      <c r="E190" s="40">
        <v>0</v>
      </c>
      <c r="F190" s="40">
        <v>0</v>
      </c>
      <c r="G190" s="40">
        <v>0</v>
      </c>
    </row>
    <row r="191" spans="1:7">
      <c r="A191" s="34" t="s">
        <v>225</v>
      </c>
      <c r="B191" s="38" t="s">
        <v>226</v>
      </c>
      <c r="C191" s="39">
        <v>7720091</v>
      </c>
      <c r="D191" s="39">
        <v>7720091</v>
      </c>
      <c r="E191" s="39">
        <v>5577695.79</v>
      </c>
      <c r="F191" s="39">
        <v>5577695.79</v>
      </c>
      <c r="G191" s="39">
        <v>72.249093825448426</v>
      </c>
    </row>
    <row r="192" spans="1:7">
      <c r="A192" s="35" t="s">
        <v>141</v>
      </c>
      <c r="B192" s="37" t="s">
        <v>142</v>
      </c>
      <c r="C192" s="40">
        <v>7720091</v>
      </c>
      <c r="D192" s="40">
        <v>7720091</v>
      </c>
      <c r="E192" s="40">
        <v>5577695.79</v>
      </c>
      <c r="F192" s="40">
        <v>5577695.79</v>
      </c>
      <c r="G192" s="40">
        <v>72.249093825448426</v>
      </c>
    </row>
    <row r="193" spans="1:7">
      <c r="A193" s="35" t="s">
        <v>143</v>
      </c>
      <c r="B193" s="37" t="s">
        <v>144</v>
      </c>
      <c r="C193" s="40">
        <v>7720091</v>
      </c>
      <c r="D193" s="40">
        <v>7720091</v>
      </c>
      <c r="E193" s="40">
        <v>5577695.79</v>
      </c>
      <c r="F193" s="40">
        <v>5577695.79</v>
      </c>
      <c r="G193" s="40">
        <v>72.249093825448426</v>
      </c>
    </row>
    <row r="194" spans="1:7">
      <c r="A194" s="35" t="s">
        <v>147</v>
      </c>
      <c r="B194" s="37" t="s">
        <v>148</v>
      </c>
      <c r="C194" s="40">
        <v>7720091</v>
      </c>
      <c r="D194" s="40">
        <v>7720091</v>
      </c>
      <c r="E194" s="40">
        <v>5577695.79</v>
      </c>
      <c r="F194" s="40">
        <v>5577695.79</v>
      </c>
      <c r="G194" s="40">
        <v>72.249093825448426</v>
      </c>
    </row>
    <row r="195" spans="1:7" ht="31.5">
      <c r="A195" s="35" t="s">
        <v>235</v>
      </c>
      <c r="B195" s="37" t="s">
        <v>236</v>
      </c>
      <c r="C195" s="40">
        <v>121222</v>
      </c>
      <c r="D195" s="40">
        <v>121222</v>
      </c>
      <c r="E195" s="40">
        <v>73958.34</v>
      </c>
      <c r="F195" s="40">
        <v>73958.34</v>
      </c>
      <c r="G195" s="40">
        <v>61.010658131362291</v>
      </c>
    </row>
    <row r="196" spans="1:7">
      <c r="A196" s="35" t="s">
        <v>149</v>
      </c>
      <c r="B196" s="37" t="s">
        <v>150</v>
      </c>
      <c r="C196" s="40">
        <v>7598869</v>
      </c>
      <c r="D196" s="40">
        <v>7598869</v>
      </c>
      <c r="E196" s="40">
        <v>5503737.4500000002</v>
      </c>
      <c r="F196" s="40">
        <v>5503737.4500000002</v>
      </c>
      <c r="G196" s="40">
        <v>72.428376512346773</v>
      </c>
    </row>
    <row r="197" spans="1:7" ht="47.25">
      <c r="A197" s="34" t="s">
        <v>219</v>
      </c>
      <c r="B197" s="38" t="s">
        <v>53</v>
      </c>
      <c r="C197" s="39">
        <v>21284778</v>
      </c>
      <c r="D197" s="39">
        <v>18284778</v>
      </c>
      <c r="E197" s="39">
        <v>7083348.0999999996</v>
      </c>
      <c r="F197" s="39">
        <v>7083348.0999999996</v>
      </c>
      <c r="G197" s="39">
        <v>38.739043481960785</v>
      </c>
    </row>
    <row r="198" spans="1:7">
      <c r="A198" s="35" t="s">
        <v>141</v>
      </c>
      <c r="B198" s="37" t="s">
        <v>142</v>
      </c>
      <c r="C198" s="40">
        <v>21284778</v>
      </c>
      <c r="D198" s="40">
        <v>18284778</v>
      </c>
      <c r="E198" s="40">
        <v>7083348.0999999996</v>
      </c>
      <c r="F198" s="40">
        <v>7083348.0999999996</v>
      </c>
      <c r="G198" s="40">
        <v>38.739043481960785</v>
      </c>
    </row>
    <row r="199" spans="1:7">
      <c r="A199" s="35" t="s">
        <v>143</v>
      </c>
      <c r="B199" s="37" t="s">
        <v>144</v>
      </c>
      <c r="C199" s="40">
        <v>14178934</v>
      </c>
      <c r="D199" s="40">
        <v>11178934</v>
      </c>
      <c r="E199" s="40">
        <v>4814210.5</v>
      </c>
      <c r="F199" s="40">
        <v>4814210.5</v>
      </c>
      <c r="G199" s="40">
        <v>43.065023015611324</v>
      </c>
    </row>
    <row r="200" spans="1:7">
      <c r="A200" s="35" t="s">
        <v>231</v>
      </c>
      <c r="B200" s="37" t="s">
        <v>232</v>
      </c>
      <c r="C200" s="40">
        <v>4000000</v>
      </c>
      <c r="D200" s="40">
        <v>3000000</v>
      </c>
      <c r="E200" s="40">
        <v>0</v>
      </c>
      <c r="F200" s="40">
        <v>0</v>
      </c>
      <c r="G200" s="40">
        <v>0</v>
      </c>
    </row>
    <row r="201" spans="1:7" ht="31.5">
      <c r="A201" s="35" t="s">
        <v>233</v>
      </c>
      <c r="B201" s="37" t="s">
        <v>234</v>
      </c>
      <c r="C201" s="40">
        <v>4000000</v>
      </c>
      <c r="D201" s="40">
        <v>3000000</v>
      </c>
      <c r="E201" s="40">
        <v>0</v>
      </c>
      <c r="F201" s="40">
        <v>0</v>
      </c>
      <c r="G201" s="40">
        <v>0</v>
      </c>
    </row>
    <row r="202" spans="1:7">
      <c r="A202" s="35" t="s">
        <v>147</v>
      </c>
      <c r="B202" s="37" t="s">
        <v>148</v>
      </c>
      <c r="C202" s="40">
        <v>5178934</v>
      </c>
      <c r="D202" s="40">
        <v>5178934</v>
      </c>
      <c r="E202" s="40">
        <v>4814210.5</v>
      </c>
      <c r="F202" s="40">
        <v>4814210.5</v>
      </c>
      <c r="G202" s="40">
        <v>92.957556516456862</v>
      </c>
    </row>
    <row r="203" spans="1:7">
      <c r="A203" s="35" t="s">
        <v>149</v>
      </c>
      <c r="B203" s="37" t="s">
        <v>150</v>
      </c>
      <c r="C203" s="40">
        <v>5178934</v>
      </c>
      <c r="D203" s="40">
        <v>5178934</v>
      </c>
      <c r="E203" s="40">
        <v>4814210.5</v>
      </c>
      <c r="F203" s="40">
        <v>4814210.5</v>
      </c>
      <c r="G203" s="40">
        <v>92.957556516456862</v>
      </c>
    </row>
    <row r="204" spans="1:7">
      <c r="A204" s="35" t="s">
        <v>195</v>
      </c>
      <c r="B204" s="37" t="s">
        <v>237</v>
      </c>
      <c r="C204" s="40">
        <v>5000000</v>
      </c>
      <c r="D204" s="40">
        <v>3000000</v>
      </c>
      <c r="E204" s="40">
        <v>0</v>
      </c>
      <c r="F204" s="40">
        <v>0</v>
      </c>
      <c r="G204" s="40">
        <v>0</v>
      </c>
    </row>
    <row r="205" spans="1:7">
      <c r="A205" s="35" t="s">
        <v>238</v>
      </c>
      <c r="B205" s="37" t="s">
        <v>239</v>
      </c>
      <c r="C205" s="40">
        <v>5000000</v>
      </c>
      <c r="D205" s="40">
        <v>3000000</v>
      </c>
      <c r="E205" s="40">
        <v>0</v>
      </c>
      <c r="F205" s="40">
        <v>0</v>
      </c>
      <c r="G205" s="40">
        <v>0</v>
      </c>
    </row>
    <row r="206" spans="1:7">
      <c r="A206" s="35" t="s">
        <v>151</v>
      </c>
      <c r="B206" s="37" t="s">
        <v>152</v>
      </c>
      <c r="C206" s="40">
        <v>7105844</v>
      </c>
      <c r="D206" s="40">
        <v>7105844</v>
      </c>
      <c r="E206" s="40">
        <v>2269137.6</v>
      </c>
      <c r="F206" s="40">
        <v>2269137.6</v>
      </c>
      <c r="G206" s="40">
        <v>31.933400170338672</v>
      </c>
    </row>
    <row r="207" spans="1:7" ht="31.5">
      <c r="A207" s="35" t="s">
        <v>109</v>
      </c>
      <c r="B207" s="37" t="s">
        <v>153</v>
      </c>
      <c r="C207" s="40">
        <v>7105844</v>
      </c>
      <c r="D207" s="40">
        <v>7105844</v>
      </c>
      <c r="E207" s="40">
        <v>2269137.6</v>
      </c>
      <c r="F207" s="40">
        <v>2269137.6</v>
      </c>
      <c r="G207" s="40">
        <v>31.933400170338672</v>
      </c>
    </row>
    <row r="208" spans="1:7" ht="29.25" customHeight="1">
      <c r="A208" s="3" t="s">
        <v>118</v>
      </c>
      <c r="B208" s="4" t="s">
        <v>134</v>
      </c>
      <c r="C208" s="41">
        <v>31400363</v>
      </c>
      <c r="D208" s="41">
        <v>31400363</v>
      </c>
      <c r="E208" s="41">
        <v>29138363</v>
      </c>
      <c r="F208" s="41">
        <v>29138363</v>
      </c>
      <c r="G208" s="41">
        <v>92.796261622835374</v>
      </c>
    </row>
    <row r="209" spans="1:7">
      <c r="A209" s="35" t="s">
        <v>141</v>
      </c>
      <c r="B209" s="37" t="s">
        <v>142</v>
      </c>
      <c r="C209" s="40">
        <v>31400363</v>
      </c>
      <c r="D209" s="40">
        <v>31400363</v>
      </c>
      <c r="E209" s="40">
        <v>29138363</v>
      </c>
      <c r="F209" s="40">
        <v>29138363</v>
      </c>
      <c r="G209" s="40">
        <v>92.796261622835374</v>
      </c>
    </row>
    <row r="210" spans="1:7">
      <c r="A210" s="35" t="s">
        <v>151</v>
      </c>
      <c r="B210" s="37" t="s">
        <v>152</v>
      </c>
      <c r="C210" s="40">
        <v>31400363</v>
      </c>
      <c r="D210" s="40">
        <v>31400363</v>
      </c>
      <c r="E210" s="40">
        <v>29138363</v>
      </c>
      <c r="F210" s="40">
        <v>29138363</v>
      </c>
      <c r="G210" s="40">
        <v>92.796261622835374</v>
      </c>
    </row>
    <row r="211" spans="1:7" ht="31.5">
      <c r="A211" s="35" t="s">
        <v>158</v>
      </c>
      <c r="B211" s="37" t="s">
        <v>159</v>
      </c>
      <c r="C211" s="40">
        <v>31400363</v>
      </c>
      <c r="D211" s="40">
        <v>31400363</v>
      </c>
      <c r="E211" s="40">
        <v>29138363</v>
      </c>
      <c r="F211" s="40">
        <v>29138363</v>
      </c>
      <c r="G211" s="40">
        <v>92.796261622835374</v>
      </c>
    </row>
    <row r="212" spans="1:7">
      <c r="A212" s="34" t="s">
        <v>224</v>
      </c>
      <c r="B212" s="38" t="s">
        <v>122</v>
      </c>
      <c r="C212" s="39">
        <v>1800000</v>
      </c>
      <c r="D212" s="39">
        <v>1800000</v>
      </c>
      <c r="E212" s="39">
        <v>1800000</v>
      </c>
      <c r="F212" s="39">
        <v>1800000</v>
      </c>
      <c r="G212" s="39">
        <v>100</v>
      </c>
    </row>
    <row r="213" spans="1:7">
      <c r="A213" s="35" t="s">
        <v>141</v>
      </c>
      <c r="B213" s="37" t="s">
        <v>142</v>
      </c>
      <c r="C213" s="40">
        <v>1800000</v>
      </c>
      <c r="D213" s="40">
        <v>1800000</v>
      </c>
      <c r="E213" s="40">
        <v>1800000</v>
      </c>
      <c r="F213" s="40">
        <v>1800000</v>
      </c>
      <c r="G213" s="40">
        <v>100</v>
      </c>
    </row>
    <row r="214" spans="1:7">
      <c r="A214" s="35" t="s">
        <v>151</v>
      </c>
      <c r="B214" s="37" t="s">
        <v>152</v>
      </c>
      <c r="C214" s="40">
        <v>1800000</v>
      </c>
      <c r="D214" s="40">
        <v>1800000</v>
      </c>
      <c r="E214" s="40">
        <v>1800000</v>
      </c>
      <c r="F214" s="40">
        <v>1800000</v>
      </c>
      <c r="G214" s="40">
        <v>100</v>
      </c>
    </row>
    <row r="215" spans="1:7" ht="31.5">
      <c r="A215" s="35" t="s">
        <v>158</v>
      </c>
      <c r="B215" s="37" t="s">
        <v>159</v>
      </c>
      <c r="C215" s="40">
        <v>1800000</v>
      </c>
      <c r="D215" s="40">
        <v>1800000</v>
      </c>
      <c r="E215" s="40">
        <v>1800000</v>
      </c>
      <c r="F215" s="40">
        <v>1800000</v>
      </c>
      <c r="G215" s="40">
        <v>100</v>
      </c>
    </row>
    <row r="216" spans="1:7" ht="47.25">
      <c r="A216" s="34" t="s">
        <v>123</v>
      </c>
      <c r="B216" s="38" t="s">
        <v>124</v>
      </c>
      <c r="C216" s="39">
        <v>29600363</v>
      </c>
      <c r="D216" s="39">
        <v>29600363</v>
      </c>
      <c r="E216" s="39">
        <v>27338363</v>
      </c>
      <c r="F216" s="39">
        <v>27338363</v>
      </c>
      <c r="G216" s="39">
        <v>92.35820182340332</v>
      </c>
    </row>
    <row r="217" spans="1:7">
      <c r="A217" s="35" t="s">
        <v>141</v>
      </c>
      <c r="B217" s="37" t="s">
        <v>142</v>
      </c>
      <c r="C217" s="40">
        <v>29600363</v>
      </c>
      <c r="D217" s="40">
        <v>29600363</v>
      </c>
      <c r="E217" s="40">
        <v>27338363</v>
      </c>
      <c r="F217" s="40">
        <v>27338363</v>
      </c>
      <c r="G217" s="40">
        <v>92.35820182340332</v>
      </c>
    </row>
    <row r="218" spans="1:7">
      <c r="A218" s="35" t="s">
        <v>151</v>
      </c>
      <c r="B218" s="37" t="s">
        <v>152</v>
      </c>
      <c r="C218" s="40">
        <v>29600363</v>
      </c>
      <c r="D218" s="40">
        <v>29600363</v>
      </c>
      <c r="E218" s="40">
        <v>27338363</v>
      </c>
      <c r="F218" s="40">
        <v>27338363</v>
      </c>
      <c r="G218" s="40">
        <v>92.35820182340332</v>
      </c>
    </row>
    <row r="219" spans="1:7" ht="31.5">
      <c r="A219" s="35" t="s">
        <v>158</v>
      </c>
      <c r="B219" s="37" t="s">
        <v>159</v>
      </c>
      <c r="C219" s="40">
        <v>29600363</v>
      </c>
      <c r="D219" s="40">
        <v>29600363</v>
      </c>
      <c r="E219" s="40">
        <v>27338363</v>
      </c>
      <c r="F219" s="40">
        <v>27338363</v>
      </c>
      <c r="G219" s="40">
        <v>92.35820182340332</v>
      </c>
    </row>
    <row r="220" spans="1:7" s="6" customFormat="1" ht="18.75">
      <c r="A220" s="42" t="s">
        <v>125</v>
      </c>
      <c r="B220" s="43"/>
      <c r="C220" s="44">
        <v>168432534.44</v>
      </c>
      <c r="D220" s="44">
        <v>153538893.94</v>
      </c>
      <c r="E220" s="44">
        <v>58949970.68</v>
      </c>
      <c r="F220" s="44">
        <v>54976496.509999998</v>
      </c>
      <c r="G220" s="44">
        <v>35.806234563265605</v>
      </c>
    </row>
    <row r="221" spans="1:7">
      <c r="A221" s="35" t="s">
        <v>3</v>
      </c>
      <c r="B221" s="37" t="s">
        <v>4</v>
      </c>
      <c r="C221" s="40">
        <v>460000</v>
      </c>
      <c r="D221" s="40">
        <v>351049.5</v>
      </c>
      <c r="E221" s="40">
        <v>279999</v>
      </c>
      <c r="F221" s="40">
        <v>279999</v>
      </c>
      <c r="G221" s="40">
        <v>79.760546589583527</v>
      </c>
    </row>
    <row r="222" spans="1:7">
      <c r="A222" s="35" t="s">
        <v>13</v>
      </c>
      <c r="B222" s="37" t="s">
        <v>14</v>
      </c>
      <c r="C222" s="40">
        <v>460000</v>
      </c>
      <c r="D222" s="40">
        <v>351049.5</v>
      </c>
      <c r="E222" s="40">
        <v>279999</v>
      </c>
      <c r="F222" s="40">
        <v>279999</v>
      </c>
      <c r="G222" s="40">
        <v>79.760546589583527</v>
      </c>
    </row>
    <row r="223" spans="1:7">
      <c r="A223" s="35" t="s">
        <v>15</v>
      </c>
      <c r="B223" s="37" t="s">
        <v>16</v>
      </c>
      <c r="C223" s="40">
        <v>50000</v>
      </c>
      <c r="D223" s="40">
        <v>0</v>
      </c>
      <c r="E223" s="40">
        <v>0</v>
      </c>
      <c r="F223" s="40">
        <v>0</v>
      </c>
      <c r="G223" s="40">
        <v>0</v>
      </c>
    </row>
    <row r="224" spans="1:7">
      <c r="A224" s="35" t="s">
        <v>19</v>
      </c>
      <c r="B224" s="37" t="s">
        <v>20</v>
      </c>
      <c r="C224" s="40">
        <v>130000</v>
      </c>
      <c r="D224" s="40">
        <v>71049.5</v>
      </c>
      <c r="E224" s="40">
        <v>0</v>
      </c>
      <c r="F224" s="40">
        <v>0</v>
      </c>
      <c r="G224" s="40">
        <v>0</v>
      </c>
    </row>
    <row r="225" spans="1:7" ht="31.5">
      <c r="A225" s="35" t="s">
        <v>29</v>
      </c>
      <c r="B225" s="37" t="s">
        <v>30</v>
      </c>
      <c r="C225" s="40">
        <v>280000</v>
      </c>
      <c r="D225" s="40">
        <v>280000</v>
      </c>
      <c r="E225" s="40">
        <v>279999</v>
      </c>
      <c r="F225" s="40">
        <v>279999</v>
      </c>
      <c r="G225" s="40">
        <v>99.999642857142859</v>
      </c>
    </row>
    <row r="226" spans="1:7" ht="47.25">
      <c r="A226" s="35" t="s">
        <v>173</v>
      </c>
      <c r="B226" s="37" t="s">
        <v>174</v>
      </c>
      <c r="C226" s="40">
        <v>260000</v>
      </c>
      <c r="D226" s="40">
        <v>260000</v>
      </c>
      <c r="E226" s="40">
        <v>259999</v>
      </c>
      <c r="F226" s="40">
        <v>259999</v>
      </c>
      <c r="G226" s="40">
        <v>99.999615384615382</v>
      </c>
    </row>
    <row r="227" spans="1:7" ht="47.25">
      <c r="A227" s="35" t="s">
        <v>31</v>
      </c>
      <c r="B227" s="37" t="s">
        <v>32</v>
      </c>
      <c r="C227" s="40">
        <v>20000</v>
      </c>
      <c r="D227" s="40">
        <v>20000</v>
      </c>
      <c r="E227" s="40">
        <v>20000</v>
      </c>
      <c r="F227" s="40">
        <v>20000</v>
      </c>
      <c r="G227" s="40">
        <v>100</v>
      </c>
    </row>
    <row r="228" spans="1:7">
      <c r="A228" s="35" t="s">
        <v>141</v>
      </c>
      <c r="B228" s="37" t="s">
        <v>142</v>
      </c>
      <c r="C228" s="40">
        <v>167972534.44</v>
      </c>
      <c r="D228" s="40">
        <v>153187844.44</v>
      </c>
      <c r="E228" s="40">
        <v>58669971.68</v>
      </c>
      <c r="F228" s="40">
        <v>54696497.509999998</v>
      </c>
      <c r="G228" s="40">
        <v>35.705507646478637</v>
      </c>
    </row>
    <row r="229" spans="1:7">
      <c r="A229" s="35" t="s">
        <v>143</v>
      </c>
      <c r="B229" s="37" t="s">
        <v>144</v>
      </c>
      <c r="C229" s="40">
        <v>82317468</v>
      </c>
      <c r="D229" s="40">
        <v>71817468</v>
      </c>
      <c r="E229" s="40">
        <v>18725856.82</v>
      </c>
      <c r="F229" s="40">
        <v>16755555.82</v>
      </c>
      <c r="G229" s="40">
        <v>23.330752651987119</v>
      </c>
    </row>
    <row r="230" spans="1:7" ht="31.5">
      <c r="A230" s="35" t="s">
        <v>145</v>
      </c>
      <c r="B230" s="37" t="s">
        <v>146</v>
      </c>
      <c r="C230" s="40">
        <v>3539679</v>
      </c>
      <c r="D230" s="40">
        <v>3539679</v>
      </c>
      <c r="E230" s="40">
        <v>1313799</v>
      </c>
      <c r="F230" s="40">
        <v>1276500</v>
      </c>
      <c r="G230" s="40">
        <v>36.062592116403778</v>
      </c>
    </row>
    <row r="231" spans="1:7">
      <c r="A231" s="35" t="s">
        <v>231</v>
      </c>
      <c r="B231" s="37" t="s">
        <v>232</v>
      </c>
      <c r="C231" s="40">
        <v>49647118</v>
      </c>
      <c r="D231" s="40">
        <v>41147118</v>
      </c>
      <c r="E231" s="40">
        <v>5622138</v>
      </c>
      <c r="F231" s="40">
        <v>3689136</v>
      </c>
      <c r="G231" s="40">
        <v>8.9657214874684552</v>
      </c>
    </row>
    <row r="232" spans="1:7" ht="31.5">
      <c r="A232" s="35" t="s">
        <v>233</v>
      </c>
      <c r="B232" s="37" t="s">
        <v>234</v>
      </c>
      <c r="C232" s="40">
        <v>49647118</v>
      </c>
      <c r="D232" s="40">
        <v>41147118</v>
      </c>
      <c r="E232" s="40">
        <v>5622138</v>
      </c>
      <c r="F232" s="40">
        <v>3689136</v>
      </c>
      <c r="G232" s="40">
        <v>8.9657214874684552</v>
      </c>
    </row>
    <row r="233" spans="1:7">
      <c r="A233" s="35" t="s">
        <v>147</v>
      </c>
      <c r="B233" s="37" t="s">
        <v>148</v>
      </c>
      <c r="C233" s="40">
        <v>23928011</v>
      </c>
      <c r="D233" s="40">
        <v>23928011</v>
      </c>
      <c r="E233" s="40">
        <v>11789919.82</v>
      </c>
      <c r="F233" s="40">
        <v>11789919.82</v>
      </c>
      <c r="G233" s="40">
        <v>49.272460715602314</v>
      </c>
    </row>
    <row r="234" spans="1:7" ht="31.5">
      <c r="A234" s="35" t="s">
        <v>235</v>
      </c>
      <c r="B234" s="37" t="s">
        <v>236</v>
      </c>
      <c r="C234" s="40">
        <v>121222</v>
      </c>
      <c r="D234" s="40">
        <v>121222</v>
      </c>
      <c r="E234" s="40">
        <v>73958.34</v>
      </c>
      <c r="F234" s="40">
        <v>73958.34</v>
      </c>
      <c r="G234" s="40">
        <v>61.010658131362291</v>
      </c>
    </row>
    <row r="235" spans="1:7">
      <c r="A235" s="35" t="s">
        <v>149</v>
      </c>
      <c r="B235" s="37" t="s">
        <v>150</v>
      </c>
      <c r="C235" s="40">
        <v>23806789</v>
      </c>
      <c r="D235" s="40">
        <v>23806789</v>
      </c>
      <c r="E235" s="40">
        <v>11715961.48</v>
      </c>
      <c r="F235" s="40">
        <v>11715961.48</v>
      </c>
      <c r="G235" s="40">
        <v>49.212690884100333</v>
      </c>
    </row>
    <row r="236" spans="1:7">
      <c r="A236" s="35" t="s">
        <v>195</v>
      </c>
      <c r="B236" s="37" t="s">
        <v>237</v>
      </c>
      <c r="C236" s="40">
        <v>5202660</v>
      </c>
      <c r="D236" s="40">
        <v>3202660</v>
      </c>
      <c r="E236" s="40">
        <v>0</v>
      </c>
      <c r="F236" s="40">
        <v>0</v>
      </c>
      <c r="G236" s="40">
        <v>0</v>
      </c>
    </row>
    <row r="237" spans="1:7">
      <c r="A237" s="35" t="s">
        <v>238</v>
      </c>
      <c r="B237" s="37" t="s">
        <v>239</v>
      </c>
      <c r="C237" s="40">
        <v>5202660</v>
      </c>
      <c r="D237" s="40">
        <v>3202660</v>
      </c>
      <c r="E237" s="40">
        <v>0</v>
      </c>
      <c r="F237" s="40">
        <v>0</v>
      </c>
      <c r="G237" s="40">
        <v>0</v>
      </c>
    </row>
    <row r="238" spans="1:7">
      <c r="A238" s="35" t="s">
        <v>151</v>
      </c>
      <c r="B238" s="37" t="s">
        <v>152</v>
      </c>
      <c r="C238" s="40">
        <v>85655066.439999998</v>
      </c>
      <c r="D238" s="40">
        <v>81370376.439999998</v>
      </c>
      <c r="E238" s="40">
        <v>39944114.859999999</v>
      </c>
      <c r="F238" s="40">
        <v>37940941.689999998</v>
      </c>
      <c r="G238" s="40">
        <v>46.627462413150411</v>
      </c>
    </row>
    <row r="239" spans="1:7" ht="31.5">
      <c r="A239" s="35" t="s">
        <v>109</v>
      </c>
      <c r="B239" s="37" t="s">
        <v>153</v>
      </c>
      <c r="C239" s="40">
        <v>54254703.439999998</v>
      </c>
      <c r="D239" s="40">
        <v>49970013.439999998</v>
      </c>
      <c r="E239" s="40">
        <v>10805751.859999999</v>
      </c>
      <c r="F239" s="40">
        <v>8802578.6899999995</v>
      </c>
      <c r="G239" s="40">
        <v>17.615722078140788</v>
      </c>
    </row>
    <row r="240" spans="1:7" ht="31.5">
      <c r="A240" s="35" t="s">
        <v>158</v>
      </c>
      <c r="B240" s="37" t="s">
        <v>159</v>
      </c>
      <c r="C240" s="40">
        <v>31400363</v>
      </c>
      <c r="D240" s="40">
        <v>31400363</v>
      </c>
      <c r="E240" s="40">
        <v>29138363</v>
      </c>
      <c r="F240" s="40">
        <v>29138363</v>
      </c>
      <c r="G240" s="40">
        <v>92.796261622835374</v>
      </c>
    </row>
  </sheetData>
  <mergeCells count="2"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opLeftCell="A157" zoomScaleNormal="100" zoomScaleSheetLayoutView="100" workbookViewId="0">
      <selection activeCell="D5" sqref="D5"/>
    </sheetView>
  </sheetViews>
  <sheetFormatPr defaultColWidth="9.140625" defaultRowHeight="15.75"/>
  <cols>
    <col min="1" max="1" width="8.7109375" style="1" customWidth="1"/>
    <col min="2" max="2" width="46.85546875" style="23" customWidth="1"/>
    <col min="3" max="3" width="23.7109375" style="29" customWidth="1"/>
    <col min="4" max="4" width="21.5703125" style="29" customWidth="1"/>
    <col min="5" max="5" width="17" style="29" customWidth="1"/>
    <col min="6" max="6" width="18.42578125" style="29" customWidth="1"/>
    <col min="7" max="7" width="18.5703125" style="29" customWidth="1"/>
    <col min="8" max="16384" width="9.140625" style="1"/>
  </cols>
  <sheetData>
    <row r="1" spans="1:7">
      <c r="A1" s="17" t="s">
        <v>160</v>
      </c>
      <c r="B1" s="18"/>
      <c r="C1" s="19"/>
      <c r="D1" s="19"/>
      <c r="E1" s="19"/>
      <c r="F1" s="19"/>
    </row>
    <row r="2" spans="1:7" ht="39.75" customHeight="1">
      <c r="A2" s="55" t="s">
        <v>269</v>
      </c>
      <c r="B2" s="55"/>
      <c r="C2" s="55"/>
      <c r="D2" s="55"/>
      <c r="E2" s="55"/>
      <c r="F2" s="55"/>
      <c r="G2" s="55"/>
    </row>
    <row r="3" spans="1:7">
      <c r="A3" s="56" t="s">
        <v>161</v>
      </c>
      <c r="B3" s="56"/>
      <c r="C3" s="56"/>
      <c r="D3" s="56"/>
      <c r="E3" s="56"/>
      <c r="F3" s="56"/>
      <c r="G3" s="56"/>
    </row>
    <row r="5" spans="1:7" ht="94.5" customHeight="1">
      <c r="A5" s="2" t="s">
        <v>165</v>
      </c>
      <c r="B5" s="2" t="s">
        <v>1</v>
      </c>
      <c r="C5" s="2" t="s">
        <v>164</v>
      </c>
      <c r="D5" s="2" t="s">
        <v>266</v>
      </c>
      <c r="E5" s="2" t="s">
        <v>267</v>
      </c>
      <c r="F5" s="2" t="s">
        <v>268</v>
      </c>
      <c r="G5" s="2" t="s">
        <v>126</v>
      </c>
    </row>
    <row r="6" spans="1: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ht="32.25" customHeight="1">
      <c r="A7" s="3" t="s">
        <v>2</v>
      </c>
      <c r="B7" s="4" t="s">
        <v>127</v>
      </c>
      <c r="C7" s="41">
        <v>138600</v>
      </c>
      <c r="D7" s="41">
        <v>69300</v>
      </c>
      <c r="E7" s="41">
        <v>0</v>
      </c>
      <c r="F7" s="41">
        <f>F8+F13</f>
        <v>3384190.98</v>
      </c>
      <c r="G7" s="48" t="s">
        <v>264</v>
      </c>
    </row>
    <row r="8" spans="1:7">
      <c r="A8" s="35" t="s">
        <v>3</v>
      </c>
      <c r="B8" s="37" t="s">
        <v>4</v>
      </c>
      <c r="C8" s="40">
        <v>138600</v>
      </c>
      <c r="D8" s="40">
        <v>69300</v>
      </c>
      <c r="E8" s="40">
        <v>0</v>
      </c>
      <c r="F8" s="40">
        <f>F9+F12</f>
        <v>597563.03999999992</v>
      </c>
      <c r="G8" s="49" t="s">
        <v>264</v>
      </c>
    </row>
    <row r="9" spans="1:7">
      <c r="A9" s="35" t="s">
        <v>13</v>
      </c>
      <c r="B9" s="37" t="s">
        <v>14</v>
      </c>
      <c r="C9" s="40">
        <v>135000</v>
      </c>
      <c r="D9" s="40">
        <v>67500</v>
      </c>
      <c r="E9" s="40">
        <v>0</v>
      </c>
      <c r="F9" s="40">
        <f>F10+F11</f>
        <v>595737.69999999995</v>
      </c>
      <c r="G9" s="49" t="s">
        <v>264</v>
      </c>
    </row>
    <row r="10" spans="1:7">
      <c r="A10" s="35" t="s">
        <v>15</v>
      </c>
      <c r="B10" s="37" t="s">
        <v>16</v>
      </c>
      <c r="C10" s="40">
        <v>100002</v>
      </c>
      <c r="D10" s="40">
        <v>50001.000000000007</v>
      </c>
      <c r="E10" s="40">
        <v>0</v>
      </c>
      <c r="F10" s="40">
        <f>24844.7+528502.75</f>
        <v>553347.44999999995</v>
      </c>
      <c r="G10" s="49" t="s">
        <v>264</v>
      </c>
    </row>
    <row r="11" spans="1:7">
      <c r="A11" s="35" t="s">
        <v>19</v>
      </c>
      <c r="B11" s="37" t="s">
        <v>20</v>
      </c>
      <c r="C11" s="40">
        <v>34998</v>
      </c>
      <c r="D11" s="40">
        <v>17499</v>
      </c>
      <c r="E11" s="40">
        <v>0</v>
      </c>
      <c r="F11" s="40">
        <f>7541.88+34848.37</f>
        <v>42390.25</v>
      </c>
      <c r="G11" s="49" t="s">
        <v>264</v>
      </c>
    </row>
    <row r="12" spans="1:7">
      <c r="A12" s="35" t="s">
        <v>37</v>
      </c>
      <c r="B12" s="37" t="s">
        <v>38</v>
      </c>
      <c r="C12" s="40">
        <v>3600</v>
      </c>
      <c r="D12" s="40">
        <v>1800</v>
      </c>
      <c r="E12" s="40">
        <v>0</v>
      </c>
      <c r="F12" s="40">
        <v>1825.34</v>
      </c>
      <c r="G12" s="49" t="s">
        <v>264</v>
      </c>
    </row>
    <row r="13" spans="1:7">
      <c r="A13" s="35" t="s">
        <v>141</v>
      </c>
      <c r="B13" s="37" t="s">
        <v>142</v>
      </c>
      <c r="C13" s="40">
        <f>C14</f>
        <v>0</v>
      </c>
      <c r="D13" s="40">
        <f t="shared" ref="D13:F14" si="0">D14</f>
        <v>0</v>
      </c>
      <c r="E13" s="40">
        <f t="shared" si="0"/>
        <v>0</v>
      </c>
      <c r="F13" s="40">
        <f t="shared" si="0"/>
        <v>2786627.94</v>
      </c>
      <c r="G13" s="47">
        <v>0</v>
      </c>
    </row>
    <row r="14" spans="1:7">
      <c r="A14" s="35" t="s">
        <v>143</v>
      </c>
      <c r="B14" s="37" t="s">
        <v>144</v>
      </c>
      <c r="C14" s="40">
        <f>C15</f>
        <v>0</v>
      </c>
      <c r="D14" s="40">
        <f t="shared" si="0"/>
        <v>0</v>
      </c>
      <c r="E14" s="40">
        <f t="shared" si="0"/>
        <v>0</v>
      </c>
      <c r="F14" s="40">
        <f t="shared" si="0"/>
        <v>2786627.94</v>
      </c>
      <c r="G14" s="47">
        <v>0</v>
      </c>
    </row>
    <row r="15" spans="1:7" ht="31.5">
      <c r="A15" s="35" t="s">
        <v>145</v>
      </c>
      <c r="B15" s="37" t="s">
        <v>146</v>
      </c>
      <c r="C15" s="40">
        <v>0</v>
      </c>
      <c r="D15" s="40">
        <v>0</v>
      </c>
      <c r="E15" s="40">
        <v>0</v>
      </c>
      <c r="F15" s="40">
        <v>2786627.94</v>
      </c>
      <c r="G15" s="47">
        <v>0</v>
      </c>
    </row>
    <row r="16" spans="1:7" ht="78.75">
      <c r="A16" s="34" t="s">
        <v>39</v>
      </c>
      <c r="B16" s="38" t="s">
        <v>40</v>
      </c>
      <c r="C16" s="39">
        <v>138600</v>
      </c>
      <c r="D16" s="39">
        <v>69300</v>
      </c>
      <c r="E16" s="39">
        <v>0</v>
      </c>
      <c r="F16" s="39">
        <f>F17+F22</f>
        <v>3384190.98</v>
      </c>
      <c r="G16" s="45" t="s">
        <v>264</v>
      </c>
    </row>
    <row r="17" spans="1:7">
      <c r="A17" s="35" t="s">
        <v>3</v>
      </c>
      <c r="B17" s="37" t="s">
        <v>4</v>
      </c>
      <c r="C17" s="40">
        <v>138600</v>
      </c>
      <c r="D17" s="40">
        <v>69300</v>
      </c>
      <c r="E17" s="40">
        <v>0</v>
      </c>
      <c r="F17" s="40">
        <f>F18+F21</f>
        <v>597563.03999999992</v>
      </c>
      <c r="G17" s="46" t="s">
        <v>264</v>
      </c>
    </row>
    <row r="18" spans="1:7">
      <c r="A18" s="35" t="s">
        <v>13</v>
      </c>
      <c r="B18" s="37" t="s">
        <v>14</v>
      </c>
      <c r="C18" s="40">
        <v>135000</v>
      </c>
      <c r="D18" s="40">
        <v>67500</v>
      </c>
      <c r="E18" s="40">
        <v>0</v>
      </c>
      <c r="F18" s="40">
        <f>F19+F20</f>
        <v>595737.69999999995</v>
      </c>
      <c r="G18" s="46" t="s">
        <v>264</v>
      </c>
    </row>
    <row r="19" spans="1:7">
      <c r="A19" s="35" t="s">
        <v>15</v>
      </c>
      <c r="B19" s="37" t="s">
        <v>16</v>
      </c>
      <c r="C19" s="40">
        <v>100002</v>
      </c>
      <c r="D19" s="40">
        <v>50001.000000000007</v>
      </c>
      <c r="E19" s="40">
        <v>0</v>
      </c>
      <c r="F19" s="40">
        <f>24844.7+528502.75</f>
        <v>553347.44999999995</v>
      </c>
      <c r="G19" s="46" t="s">
        <v>264</v>
      </c>
    </row>
    <row r="20" spans="1:7">
      <c r="A20" s="35" t="s">
        <v>19</v>
      </c>
      <c r="B20" s="37" t="s">
        <v>20</v>
      </c>
      <c r="C20" s="40">
        <v>34998</v>
      </c>
      <c r="D20" s="40">
        <v>17499</v>
      </c>
      <c r="E20" s="40">
        <v>0</v>
      </c>
      <c r="F20" s="40">
        <f>7541.88+34848.37</f>
        <v>42390.25</v>
      </c>
      <c r="G20" s="46" t="s">
        <v>264</v>
      </c>
    </row>
    <row r="21" spans="1:7">
      <c r="A21" s="35" t="s">
        <v>37</v>
      </c>
      <c r="B21" s="37" t="s">
        <v>38</v>
      </c>
      <c r="C21" s="40">
        <v>3600</v>
      </c>
      <c r="D21" s="40">
        <v>1800</v>
      </c>
      <c r="E21" s="40">
        <v>0</v>
      </c>
      <c r="F21" s="40">
        <v>1825.34</v>
      </c>
      <c r="G21" s="46" t="s">
        <v>264</v>
      </c>
    </row>
    <row r="22" spans="1:7">
      <c r="A22" s="35" t="s">
        <v>141</v>
      </c>
      <c r="B22" s="37" t="s">
        <v>142</v>
      </c>
      <c r="C22" s="40">
        <f>C23</f>
        <v>0</v>
      </c>
      <c r="D22" s="40">
        <f t="shared" ref="D22:F23" si="1">D23</f>
        <v>0</v>
      </c>
      <c r="E22" s="40">
        <f t="shared" si="1"/>
        <v>0</v>
      </c>
      <c r="F22" s="40">
        <f t="shared" si="1"/>
        <v>2786627.94</v>
      </c>
      <c r="G22" s="40">
        <v>0</v>
      </c>
    </row>
    <row r="23" spans="1:7">
      <c r="A23" s="35" t="s">
        <v>143</v>
      </c>
      <c r="B23" s="37" t="s">
        <v>144</v>
      </c>
      <c r="C23" s="40">
        <f>C24</f>
        <v>0</v>
      </c>
      <c r="D23" s="40">
        <f t="shared" si="1"/>
        <v>0</v>
      </c>
      <c r="E23" s="40">
        <f t="shared" si="1"/>
        <v>0</v>
      </c>
      <c r="F23" s="40">
        <f t="shared" si="1"/>
        <v>2786627.94</v>
      </c>
      <c r="G23" s="40">
        <v>0</v>
      </c>
    </row>
    <row r="24" spans="1:7" ht="31.5">
      <c r="A24" s="35" t="s">
        <v>145</v>
      </c>
      <c r="B24" s="37" t="s">
        <v>146</v>
      </c>
      <c r="C24" s="40">
        <v>0</v>
      </c>
      <c r="D24" s="40">
        <v>0</v>
      </c>
      <c r="E24" s="40">
        <v>0</v>
      </c>
      <c r="F24" s="40">
        <v>2786627.94</v>
      </c>
      <c r="G24" s="40">
        <v>0</v>
      </c>
    </row>
    <row r="25" spans="1:7" ht="31.5">
      <c r="A25" s="3" t="s">
        <v>58</v>
      </c>
      <c r="B25" s="4" t="s">
        <v>139</v>
      </c>
      <c r="C25" s="41">
        <v>16500000</v>
      </c>
      <c r="D25" s="41">
        <v>8250000.0000000009</v>
      </c>
      <c r="E25" s="41">
        <v>0</v>
      </c>
      <c r="F25" s="41">
        <f>F26+F32</f>
        <v>8597742.1799999997</v>
      </c>
      <c r="G25" s="48" t="s">
        <v>264</v>
      </c>
    </row>
    <row r="26" spans="1:7">
      <c r="A26" s="35" t="s">
        <v>3</v>
      </c>
      <c r="B26" s="37" t="s">
        <v>4</v>
      </c>
      <c r="C26" s="40">
        <v>16500000</v>
      </c>
      <c r="D26" s="40">
        <v>8250000.0000000009</v>
      </c>
      <c r="E26" s="40">
        <v>0</v>
      </c>
      <c r="F26" s="40">
        <f>F27+F31</f>
        <v>6547941.8100000005</v>
      </c>
      <c r="G26" s="49">
        <f t="shared" ref="G26:G30" si="2">F26/D26*100</f>
        <v>79.368991636363631</v>
      </c>
    </row>
    <row r="27" spans="1:7">
      <c r="A27" s="35" t="s">
        <v>13</v>
      </c>
      <c r="B27" s="37" t="s">
        <v>14</v>
      </c>
      <c r="C27" s="40">
        <v>16493000</v>
      </c>
      <c r="D27" s="40">
        <v>8246500.0000000009</v>
      </c>
      <c r="E27" s="40">
        <v>0</v>
      </c>
      <c r="F27" s="40">
        <f>F28+F29+F30</f>
        <v>6540753.1400000006</v>
      </c>
      <c r="G27" s="49">
        <f t="shared" si="2"/>
        <v>79.315505244649245</v>
      </c>
    </row>
    <row r="28" spans="1:7">
      <c r="A28" s="35" t="s">
        <v>15</v>
      </c>
      <c r="B28" s="37" t="s">
        <v>16</v>
      </c>
      <c r="C28" s="40">
        <v>243000</v>
      </c>
      <c r="D28" s="40">
        <v>121500</v>
      </c>
      <c r="E28" s="40">
        <v>0</v>
      </c>
      <c r="F28" s="40">
        <f>5040+5778754.28</f>
        <v>5783794.2800000003</v>
      </c>
      <c r="G28" s="49" t="s">
        <v>264</v>
      </c>
    </row>
    <row r="29" spans="1:7">
      <c r="A29" s="35" t="s">
        <v>17</v>
      </c>
      <c r="B29" s="37" t="s">
        <v>18</v>
      </c>
      <c r="C29" s="40">
        <v>16100000</v>
      </c>
      <c r="D29" s="40">
        <v>8050000.0000000009</v>
      </c>
      <c r="E29" s="40">
        <v>0</v>
      </c>
      <c r="F29" s="40">
        <v>752389.38</v>
      </c>
      <c r="G29" s="49">
        <f t="shared" si="2"/>
        <v>9.3464519254658374</v>
      </c>
    </row>
    <row r="30" spans="1:7">
      <c r="A30" s="35" t="s">
        <v>21</v>
      </c>
      <c r="B30" s="37" t="s">
        <v>22</v>
      </c>
      <c r="C30" s="40">
        <v>150000</v>
      </c>
      <c r="D30" s="40">
        <v>75000</v>
      </c>
      <c r="E30" s="40">
        <v>0</v>
      </c>
      <c r="F30" s="40">
        <v>4569.4799999999996</v>
      </c>
      <c r="G30" s="49">
        <f t="shared" si="2"/>
        <v>6.0926399999999994</v>
      </c>
    </row>
    <row r="31" spans="1:7">
      <c r="A31" s="35" t="s">
        <v>37</v>
      </c>
      <c r="B31" s="37" t="s">
        <v>38</v>
      </c>
      <c r="C31" s="40">
        <v>7000</v>
      </c>
      <c r="D31" s="40">
        <v>3500.0000000000005</v>
      </c>
      <c r="E31" s="40">
        <v>0</v>
      </c>
      <c r="F31" s="40">
        <v>7188.67</v>
      </c>
      <c r="G31" s="49" t="s">
        <v>264</v>
      </c>
    </row>
    <row r="32" spans="1:7">
      <c r="A32" s="35" t="s">
        <v>141</v>
      </c>
      <c r="B32" s="37" t="s">
        <v>142</v>
      </c>
      <c r="C32" s="40">
        <v>0</v>
      </c>
      <c r="D32" s="40">
        <v>0</v>
      </c>
      <c r="E32" s="40">
        <v>0</v>
      </c>
      <c r="F32" s="40">
        <f>F33</f>
        <v>2049800.37</v>
      </c>
      <c r="G32" s="49">
        <v>0</v>
      </c>
    </row>
    <row r="33" spans="1:7">
      <c r="A33" s="35" t="s">
        <v>143</v>
      </c>
      <c r="B33" s="37" t="s">
        <v>144</v>
      </c>
      <c r="C33" s="40">
        <v>0</v>
      </c>
      <c r="D33" s="40">
        <v>0</v>
      </c>
      <c r="E33" s="40">
        <v>0</v>
      </c>
      <c r="F33" s="40">
        <f>F34</f>
        <v>2049800.37</v>
      </c>
      <c r="G33" s="49">
        <v>0</v>
      </c>
    </row>
    <row r="34" spans="1:7" ht="31.5">
      <c r="A34" s="35" t="s">
        <v>145</v>
      </c>
      <c r="B34" s="37" t="s">
        <v>146</v>
      </c>
      <c r="C34" s="40">
        <v>0</v>
      </c>
      <c r="D34" s="40">
        <v>0</v>
      </c>
      <c r="E34" s="40">
        <v>0</v>
      </c>
      <c r="F34" s="40">
        <f>2049800.37</f>
        <v>2049800.37</v>
      </c>
      <c r="G34" s="49">
        <v>0</v>
      </c>
    </row>
    <row r="35" spans="1:7">
      <c r="A35" s="34" t="s">
        <v>61</v>
      </c>
      <c r="B35" s="38" t="s">
        <v>62</v>
      </c>
      <c r="C35" s="39">
        <v>16100000</v>
      </c>
      <c r="D35" s="39">
        <v>8050000.0000000009</v>
      </c>
      <c r="E35" s="39">
        <v>0</v>
      </c>
      <c r="F35" s="39">
        <f>F36+F40</f>
        <v>854137.6</v>
      </c>
      <c r="G35" s="39">
        <f>F35/D35*100</f>
        <v>10.610404968944099</v>
      </c>
    </row>
    <row r="36" spans="1:7">
      <c r="A36" s="35" t="s">
        <v>3</v>
      </c>
      <c r="B36" s="37" t="s">
        <v>4</v>
      </c>
      <c r="C36" s="40">
        <v>16100000</v>
      </c>
      <c r="D36" s="40">
        <v>8050000.0000000009</v>
      </c>
      <c r="E36" s="40">
        <v>0</v>
      </c>
      <c r="F36" s="40">
        <f>F37</f>
        <v>832837.6</v>
      </c>
      <c r="G36" s="47">
        <f t="shared" ref="G36:G39" si="3">F36/D36*100</f>
        <v>10.345808695652172</v>
      </c>
    </row>
    <row r="37" spans="1:7">
      <c r="A37" s="35" t="s">
        <v>13</v>
      </c>
      <c r="B37" s="37" t="s">
        <v>14</v>
      </c>
      <c r="C37" s="40">
        <v>16100000</v>
      </c>
      <c r="D37" s="40">
        <v>8050000.0000000009</v>
      </c>
      <c r="E37" s="40">
        <v>0</v>
      </c>
      <c r="F37" s="40">
        <f>F38+F39</f>
        <v>832837.6</v>
      </c>
      <c r="G37" s="47">
        <f t="shared" si="3"/>
        <v>10.345808695652172</v>
      </c>
    </row>
    <row r="38" spans="1:7">
      <c r="A38" s="35" t="s">
        <v>15</v>
      </c>
      <c r="B38" s="37" t="s">
        <v>16</v>
      </c>
      <c r="C38" s="40">
        <v>0</v>
      </c>
      <c r="D38" s="40">
        <v>0</v>
      </c>
      <c r="E38" s="40">
        <v>0</v>
      </c>
      <c r="F38" s="40">
        <f>80448.22</f>
        <v>80448.22</v>
      </c>
      <c r="G38" s="47">
        <v>0</v>
      </c>
    </row>
    <row r="39" spans="1:7">
      <c r="A39" s="35" t="s">
        <v>17</v>
      </c>
      <c r="B39" s="37" t="s">
        <v>18</v>
      </c>
      <c r="C39" s="40">
        <v>16100000</v>
      </c>
      <c r="D39" s="40">
        <v>8050000.0000000009</v>
      </c>
      <c r="E39" s="40">
        <v>0</v>
      </c>
      <c r="F39" s="40">
        <v>752389.38</v>
      </c>
      <c r="G39" s="47">
        <f t="shared" si="3"/>
        <v>9.3464519254658374</v>
      </c>
    </row>
    <row r="40" spans="1:7">
      <c r="A40" s="35" t="s">
        <v>141</v>
      </c>
      <c r="B40" s="37" t="s">
        <v>142</v>
      </c>
      <c r="C40" s="40">
        <f>C41</f>
        <v>0</v>
      </c>
      <c r="D40" s="40">
        <f t="shared" ref="D40:F41" si="4">D41</f>
        <v>0</v>
      </c>
      <c r="E40" s="40">
        <f t="shared" si="4"/>
        <v>0</v>
      </c>
      <c r="F40" s="40">
        <f t="shared" si="4"/>
        <v>21300</v>
      </c>
      <c r="G40" s="47">
        <v>0</v>
      </c>
    </row>
    <row r="41" spans="1:7">
      <c r="A41" s="35" t="s">
        <v>143</v>
      </c>
      <c r="B41" s="37" t="s">
        <v>144</v>
      </c>
      <c r="C41" s="40">
        <f>C42</f>
        <v>0</v>
      </c>
      <c r="D41" s="40">
        <f t="shared" si="4"/>
        <v>0</v>
      </c>
      <c r="E41" s="40">
        <f t="shared" si="4"/>
        <v>0</v>
      </c>
      <c r="F41" s="40">
        <f t="shared" si="4"/>
        <v>21300</v>
      </c>
      <c r="G41" s="47">
        <v>0</v>
      </c>
    </row>
    <row r="42" spans="1:7" ht="31.5">
      <c r="A42" s="35" t="s">
        <v>145</v>
      </c>
      <c r="B42" s="37" t="s">
        <v>146</v>
      </c>
      <c r="C42" s="40">
        <v>0</v>
      </c>
      <c r="D42" s="40">
        <v>0</v>
      </c>
      <c r="E42" s="40">
        <v>0</v>
      </c>
      <c r="F42" s="40">
        <v>21300</v>
      </c>
      <c r="G42" s="47">
        <v>0</v>
      </c>
    </row>
    <row r="43" spans="1:7" ht="47.25">
      <c r="A43" s="34" t="s">
        <v>63</v>
      </c>
      <c r="B43" s="38" t="s">
        <v>64</v>
      </c>
      <c r="C43" s="39">
        <v>197000</v>
      </c>
      <c r="D43" s="39">
        <v>98500</v>
      </c>
      <c r="E43" s="39">
        <v>0</v>
      </c>
      <c r="F43" s="39">
        <f>F44+F48</f>
        <v>1353174.4000000001</v>
      </c>
      <c r="G43" s="45" t="s">
        <v>264</v>
      </c>
    </row>
    <row r="44" spans="1:7">
      <c r="A44" s="35" t="s">
        <v>3</v>
      </c>
      <c r="B44" s="37" t="s">
        <v>4</v>
      </c>
      <c r="C44" s="40">
        <v>197000</v>
      </c>
      <c r="D44" s="40">
        <v>98500</v>
      </c>
      <c r="E44" s="40">
        <v>0</v>
      </c>
      <c r="F44" s="40">
        <f>F45+F47</f>
        <v>30040.1</v>
      </c>
      <c r="G44" s="49">
        <f t="shared" ref="G44:G46" si="5">F44/D44*100</f>
        <v>30.497563451776649</v>
      </c>
    </row>
    <row r="45" spans="1:7">
      <c r="A45" s="35" t="s">
        <v>13</v>
      </c>
      <c r="B45" s="37" t="s">
        <v>14</v>
      </c>
      <c r="C45" s="40">
        <v>190000</v>
      </c>
      <c r="D45" s="40">
        <v>95000</v>
      </c>
      <c r="E45" s="40">
        <v>0</v>
      </c>
      <c r="F45" s="40">
        <f>F46</f>
        <v>23450</v>
      </c>
      <c r="G45" s="49">
        <f t="shared" si="5"/>
        <v>24.684210526315788</v>
      </c>
    </row>
    <row r="46" spans="1:7">
      <c r="A46" s="35" t="s">
        <v>15</v>
      </c>
      <c r="B46" s="37" t="s">
        <v>16</v>
      </c>
      <c r="C46" s="40">
        <v>190000</v>
      </c>
      <c r="D46" s="40">
        <v>95000</v>
      </c>
      <c r="E46" s="40">
        <v>0</v>
      </c>
      <c r="F46" s="40">
        <f>23450</f>
        <v>23450</v>
      </c>
      <c r="G46" s="49">
        <f t="shared" si="5"/>
        <v>24.684210526315788</v>
      </c>
    </row>
    <row r="47" spans="1:7">
      <c r="A47" s="35" t="s">
        <v>37</v>
      </c>
      <c r="B47" s="37" t="s">
        <v>38</v>
      </c>
      <c r="C47" s="40">
        <v>7000</v>
      </c>
      <c r="D47" s="40">
        <v>3500.0000000000005</v>
      </c>
      <c r="E47" s="40">
        <v>0</v>
      </c>
      <c r="F47" s="40">
        <v>6590.1</v>
      </c>
      <c r="G47" s="49" t="s">
        <v>264</v>
      </c>
    </row>
    <row r="48" spans="1:7">
      <c r="A48" s="35" t="s">
        <v>141</v>
      </c>
      <c r="B48" s="37" t="s">
        <v>142</v>
      </c>
      <c r="C48" s="40">
        <v>0</v>
      </c>
      <c r="D48" s="40">
        <v>0</v>
      </c>
      <c r="E48" s="40">
        <v>0</v>
      </c>
      <c r="F48" s="40">
        <f>F49</f>
        <v>1323134.3</v>
      </c>
      <c r="G48" s="49">
        <v>0</v>
      </c>
    </row>
    <row r="49" spans="1:7">
      <c r="A49" s="35" t="s">
        <v>143</v>
      </c>
      <c r="B49" s="37" t="s">
        <v>144</v>
      </c>
      <c r="C49" s="40">
        <v>0</v>
      </c>
      <c r="D49" s="40">
        <v>0</v>
      </c>
      <c r="E49" s="40">
        <v>0</v>
      </c>
      <c r="F49" s="40">
        <f>F50</f>
        <v>1323134.3</v>
      </c>
      <c r="G49" s="49">
        <v>0</v>
      </c>
    </row>
    <row r="50" spans="1:7" ht="31.5">
      <c r="A50" s="35" t="s">
        <v>145</v>
      </c>
      <c r="B50" s="37" t="s">
        <v>146</v>
      </c>
      <c r="C50" s="40">
        <v>0</v>
      </c>
      <c r="D50" s="40">
        <v>0</v>
      </c>
      <c r="E50" s="40">
        <v>0</v>
      </c>
      <c r="F50" s="40">
        <f>1323134.3</f>
        <v>1323134.3</v>
      </c>
      <c r="G50" s="49">
        <v>0</v>
      </c>
    </row>
    <row r="51" spans="1:7" ht="78.75">
      <c r="A51" s="21" t="s">
        <v>188</v>
      </c>
      <c r="B51" s="15" t="s">
        <v>65</v>
      </c>
      <c r="C51" s="30">
        <f>C52+C55</f>
        <v>0</v>
      </c>
      <c r="D51" s="30">
        <f t="shared" ref="D51:F51" si="6">D52+D55</f>
        <v>0</v>
      </c>
      <c r="E51" s="30">
        <f t="shared" si="6"/>
        <v>0</v>
      </c>
      <c r="F51" s="30">
        <f t="shared" si="6"/>
        <v>65251.43</v>
      </c>
      <c r="G51" s="31">
        <v>0</v>
      </c>
    </row>
    <row r="52" spans="1:7">
      <c r="A52" s="35" t="s">
        <v>3</v>
      </c>
      <c r="B52" s="37" t="s">
        <v>4</v>
      </c>
      <c r="C52" s="40">
        <f>C53</f>
        <v>0</v>
      </c>
      <c r="D52" s="40">
        <f t="shared" ref="D52:F53" si="7">D53</f>
        <v>0</v>
      </c>
      <c r="E52" s="40">
        <f t="shared" si="7"/>
        <v>0</v>
      </c>
      <c r="F52" s="40">
        <f t="shared" si="7"/>
        <v>29986</v>
      </c>
      <c r="G52" s="32">
        <v>0</v>
      </c>
    </row>
    <row r="53" spans="1:7">
      <c r="A53" s="35" t="s">
        <v>13</v>
      </c>
      <c r="B53" s="37" t="s">
        <v>14</v>
      </c>
      <c r="C53" s="40">
        <f>C54</f>
        <v>0</v>
      </c>
      <c r="D53" s="40">
        <f t="shared" si="7"/>
        <v>0</v>
      </c>
      <c r="E53" s="40">
        <f t="shared" si="7"/>
        <v>0</v>
      </c>
      <c r="F53" s="40">
        <f t="shared" si="7"/>
        <v>29986</v>
      </c>
      <c r="G53" s="32">
        <v>0</v>
      </c>
    </row>
    <row r="54" spans="1:7">
      <c r="A54" s="35" t="s">
        <v>15</v>
      </c>
      <c r="B54" s="37" t="s">
        <v>16</v>
      </c>
      <c r="C54" s="40">
        <v>0</v>
      </c>
      <c r="D54" s="40">
        <v>0</v>
      </c>
      <c r="E54" s="40">
        <v>0</v>
      </c>
      <c r="F54" s="40">
        <v>29986</v>
      </c>
      <c r="G54" s="32">
        <v>0</v>
      </c>
    </row>
    <row r="55" spans="1:7">
      <c r="A55" s="35" t="s">
        <v>141</v>
      </c>
      <c r="B55" s="37" t="s">
        <v>142</v>
      </c>
      <c r="C55" s="40">
        <f>C56</f>
        <v>0</v>
      </c>
      <c r="D55" s="40">
        <f t="shared" ref="D55:F56" si="8">D56</f>
        <v>0</v>
      </c>
      <c r="E55" s="40">
        <f t="shared" si="8"/>
        <v>0</v>
      </c>
      <c r="F55" s="40">
        <f t="shared" si="8"/>
        <v>35265.43</v>
      </c>
      <c r="G55" s="32">
        <v>0</v>
      </c>
    </row>
    <row r="56" spans="1:7">
      <c r="A56" s="35" t="s">
        <v>143</v>
      </c>
      <c r="B56" s="37" t="s">
        <v>144</v>
      </c>
      <c r="C56" s="40">
        <f>C57</f>
        <v>0</v>
      </c>
      <c r="D56" s="40">
        <f t="shared" si="8"/>
        <v>0</v>
      </c>
      <c r="E56" s="40">
        <f t="shared" si="8"/>
        <v>0</v>
      </c>
      <c r="F56" s="40">
        <f t="shared" si="8"/>
        <v>35265.43</v>
      </c>
      <c r="G56" s="32">
        <v>0</v>
      </c>
    </row>
    <row r="57" spans="1:7" ht="31.5">
      <c r="A57" s="35" t="s">
        <v>145</v>
      </c>
      <c r="B57" s="37" t="s">
        <v>146</v>
      </c>
      <c r="C57" s="40">
        <v>0</v>
      </c>
      <c r="D57" s="40">
        <v>0</v>
      </c>
      <c r="E57" s="40">
        <v>0</v>
      </c>
      <c r="F57" s="40">
        <v>35265.43</v>
      </c>
      <c r="G57" s="32">
        <v>0</v>
      </c>
    </row>
    <row r="58" spans="1:7" ht="47.25">
      <c r="A58" s="34" t="s">
        <v>68</v>
      </c>
      <c r="B58" s="38" t="s">
        <v>69</v>
      </c>
      <c r="C58" s="39">
        <v>200000</v>
      </c>
      <c r="D58" s="39">
        <v>100000</v>
      </c>
      <c r="E58" s="39">
        <v>0</v>
      </c>
      <c r="F58" s="39">
        <f>F59+F63</f>
        <v>13688.05</v>
      </c>
      <c r="G58" s="39">
        <f>F58/D58*100</f>
        <v>13.688049999999999</v>
      </c>
    </row>
    <row r="59" spans="1:7">
      <c r="A59" s="35" t="s">
        <v>3</v>
      </c>
      <c r="B59" s="37" t="s">
        <v>4</v>
      </c>
      <c r="C59" s="40">
        <v>200000</v>
      </c>
      <c r="D59" s="40">
        <v>100000</v>
      </c>
      <c r="E59" s="40">
        <v>0</v>
      </c>
      <c r="F59" s="40">
        <f>F60</f>
        <v>13089.48</v>
      </c>
      <c r="G59" s="47">
        <f t="shared" ref="G59:G62" si="9">F59/D59*100</f>
        <v>13.08948</v>
      </c>
    </row>
    <row r="60" spans="1:7">
      <c r="A60" s="35" t="s">
        <v>13</v>
      </c>
      <c r="B60" s="37" t="s">
        <v>14</v>
      </c>
      <c r="C60" s="40">
        <v>200000</v>
      </c>
      <c r="D60" s="40">
        <v>100000</v>
      </c>
      <c r="E60" s="40">
        <v>0</v>
      </c>
      <c r="F60" s="40">
        <f>F61+F62</f>
        <v>13089.48</v>
      </c>
      <c r="G60" s="47">
        <f t="shared" si="9"/>
        <v>13.08948</v>
      </c>
    </row>
    <row r="61" spans="1:7">
      <c r="A61" s="35" t="s">
        <v>15</v>
      </c>
      <c r="B61" s="37" t="s">
        <v>16</v>
      </c>
      <c r="C61" s="40">
        <v>50000</v>
      </c>
      <c r="D61" s="40">
        <v>25000.000000000004</v>
      </c>
      <c r="E61" s="40">
        <v>0</v>
      </c>
      <c r="F61" s="40">
        <f>8520</f>
        <v>8520</v>
      </c>
      <c r="G61" s="47">
        <f t="shared" si="9"/>
        <v>34.079999999999991</v>
      </c>
    </row>
    <row r="62" spans="1:7">
      <c r="A62" s="35" t="s">
        <v>21</v>
      </c>
      <c r="B62" s="37" t="s">
        <v>22</v>
      </c>
      <c r="C62" s="40">
        <v>150000</v>
      </c>
      <c r="D62" s="40">
        <v>75000</v>
      </c>
      <c r="E62" s="40">
        <v>0</v>
      </c>
      <c r="F62" s="40">
        <v>4569.4799999999996</v>
      </c>
      <c r="G62" s="47">
        <f t="shared" si="9"/>
        <v>6.0926399999999994</v>
      </c>
    </row>
    <row r="63" spans="1:7">
      <c r="A63" s="35" t="s">
        <v>37</v>
      </c>
      <c r="B63" s="37" t="s">
        <v>38</v>
      </c>
      <c r="C63" s="40">
        <v>0</v>
      </c>
      <c r="D63" s="40">
        <v>0</v>
      </c>
      <c r="E63" s="40">
        <v>0</v>
      </c>
      <c r="F63" s="40">
        <v>598.57000000000005</v>
      </c>
      <c r="G63" s="47">
        <v>0</v>
      </c>
    </row>
    <row r="64" spans="1:7" ht="31.5">
      <c r="A64" s="34" t="s">
        <v>71</v>
      </c>
      <c r="B64" s="38" t="s">
        <v>72</v>
      </c>
      <c r="C64" s="39">
        <v>3000</v>
      </c>
      <c r="D64" s="39">
        <v>1500</v>
      </c>
      <c r="E64" s="39">
        <v>0</v>
      </c>
      <c r="F64" s="39">
        <f>F65+F68</f>
        <v>6306450.6999999993</v>
      </c>
      <c r="G64" s="45" t="s">
        <v>264</v>
      </c>
    </row>
    <row r="65" spans="1:7">
      <c r="A65" s="35" t="s">
        <v>3</v>
      </c>
      <c r="B65" s="37" t="s">
        <v>4</v>
      </c>
      <c r="C65" s="40">
        <v>3000</v>
      </c>
      <c r="D65" s="40">
        <v>1500</v>
      </c>
      <c r="E65" s="40">
        <v>0</v>
      </c>
      <c r="F65" s="40">
        <f>F66</f>
        <v>5636350.0599999996</v>
      </c>
      <c r="G65" s="49" t="s">
        <v>264</v>
      </c>
    </row>
    <row r="66" spans="1:7">
      <c r="A66" s="35" t="s">
        <v>13</v>
      </c>
      <c r="B66" s="37" t="s">
        <v>14</v>
      </c>
      <c r="C66" s="40">
        <v>3000</v>
      </c>
      <c r="D66" s="40">
        <v>1500</v>
      </c>
      <c r="E66" s="40">
        <v>0</v>
      </c>
      <c r="F66" s="40">
        <f>F67</f>
        <v>5636350.0599999996</v>
      </c>
      <c r="G66" s="49" t="s">
        <v>264</v>
      </c>
    </row>
    <row r="67" spans="1:7">
      <c r="A67" s="35" t="s">
        <v>15</v>
      </c>
      <c r="B67" s="37" t="s">
        <v>16</v>
      </c>
      <c r="C67" s="40">
        <v>3000</v>
      </c>
      <c r="D67" s="40">
        <v>1500</v>
      </c>
      <c r="E67" s="40">
        <v>0</v>
      </c>
      <c r="F67" s="40">
        <f>5636350.06</f>
        <v>5636350.0599999996</v>
      </c>
      <c r="G67" s="49" t="s">
        <v>264</v>
      </c>
    </row>
    <row r="68" spans="1:7">
      <c r="A68" s="35" t="s">
        <v>141</v>
      </c>
      <c r="B68" s="37" t="s">
        <v>142</v>
      </c>
      <c r="C68" s="40">
        <f>C69</f>
        <v>0</v>
      </c>
      <c r="D68" s="40">
        <f t="shared" ref="D68:F69" si="10">D69</f>
        <v>0</v>
      </c>
      <c r="E68" s="40">
        <f t="shared" si="10"/>
        <v>0</v>
      </c>
      <c r="F68" s="40">
        <f t="shared" si="10"/>
        <v>670100.64</v>
      </c>
      <c r="G68" s="49">
        <v>0</v>
      </c>
    </row>
    <row r="69" spans="1:7">
      <c r="A69" s="35" t="s">
        <v>143</v>
      </c>
      <c r="B69" s="37" t="s">
        <v>144</v>
      </c>
      <c r="C69" s="40">
        <f>C70</f>
        <v>0</v>
      </c>
      <c r="D69" s="40">
        <f t="shared" si="10"/>
        <v>0</v>
      </c>
      <c r="E69" s="40">
        <f t="shared" si="10"/>
        <v>0</v>
      </c>
      <c r="F69" s="40">
        <f t="shared" si="10"/>
        <v>670100.64</v>
      </c>
      <c r="G69" s="49">
        <v>0</v>
      </c>
    </row>
    <row r="70" spans="1:7" ht="31.5">
      <c r="A70" s="35" t="s">
        <v>145</v>
      </c>
      <c r="B70" s="37" t="s">
        <v>146</v>
      </c>
      <c r="C70" s="40">
        <v>0</v>
      </c>
      <c r="D70" s="40">
        <v>0</v>
      </c>
      <c r="E70" s="40">
        <v>0</v>
      </c>
      <c r="F70" s="40">
        <v>670100.64</v>
      </c>
      <c r="G70" s="49">
        <v>0</v>
      </c>
    </row>
    <row r="71" spans="1:7" ht="47.25">
      <c r="A71" s="34" t="s">
        <v>196</v>
      </c>
      <c r="B71" s="38" t="s">
        <v>77</v>
      </c>
      <c r="C71" s="39">
        <v>0</v>
      </c>
      <c r="D71" s="39">
        <v>0</v>
      </c>
      <c r="E71" s="39">
        <v>0</v>
      </c>
      <c r="F71" s="39">
        <v>5040</v>
      </c>
      <c r="G71" s="39">
        <v>0</v>
      </c>
    </row>
    <row r="72" spans="1:7">
      <c r="A72" s="35" t="s">
        <v>3</v>
      </c>
      <c r="B72" s="37" t="s">
        <v>4</v>
      </c>
      <c r="C72" s="40">
        <v>0</v>
      </c>
      <c r="D72" s="40">
        <v>0</v>
      </c>
      <c r="E72" s="40">
        <v>0</v>
      </c>
      <c r="F72" s="40">
        <v>5040</v>
      </c>
      <c r="G72" s="40">
        <v>0</v>
      </c>
    </row>
    <row r="73" spans="1:7">
      <c r="A73" s="35" t="s">
        <v>13</v>
      </c>
      <c r="B73" s="37" t="s">
        <v>14</v>
      </c>
      <c r="C73" s="40">
        <v>0</v>
      </c>
      <c r="D73" s="40">
        <v>0</v>
      </c>
      <c r="E73" s="40">
        <v>0</v>
      </c>
      <c r="F73" s="40">
        <v>5040</v>
      </c>
      <c r="G73" s="40">
        <v>0</v>
      </c>
    </row>
    <row r="74" spans="1:7">
      <c r="A74" s="35" t="s">
        <v>15</v>
      </c>
      <c r="B74" s="37" t="s">
        <v>16</v>
      </c>
      <c r="C74" s="40">
        <v>0</v>
      </c>
      <c r="D74" s="40">
        <v>0</v>
      </c>
      <c r="E74" s="40">
        <v>0</v>
      </c>
      <c r="F74" s="40">
        <v>5040</v>
      </c>
      <c r="G74" s="40">
        <v>0</v>
      </c>
    </row>
    <row r="75" spans="1:7" ht="47.25">
      <c r="A75" s="3" t="s">
        <v>78</v>
      </c>
      <c r="B75" s="4" t="s">
        <v>128</v>
      </c>
      <c r="C75" s="41">
        <f>C76+C80</f>
        <v>56400</v>
      </c>
      <c r="D75" s="41">
        <f t="shared" ref="D75:F75" si="11">D76+D80</f>
        <v>28200</v>
      </c>
      <c r="E75" s="41">
        <f t="shared" si="11"/>
        <v>0</v>
      </c>
      <c r="F75" s="41">
        <f t="shared" si="11"/>
        <v>709496.17999999993</v>
      </c>
      <c r="G75" s="48" t="s">
        <v>264</v>
      </c>
    </row>
    <row r="76" spans="1:7" s="33" customFormat="1">
      <c r="A76" s="35" t="s">
        <v>3</v>
      </c>
      <c r="B76" s="37" t="s">
        <v>4</v>
      </c>
      <c r="C76" s="47">
        <f>C77</f>
        <v>0</v>
      </c>
      <c r="D76" s="47">
        <f t="shared" ref="D76:F76" si="12">D77</f>
        <v>0</v>
      </c>
      <c r="E76" s="47">
        <f t="shared" si="12"/>
        <v>0</v>
      </c>
      <c r="F76" s="47">
        <f t="shared" si="12"/>
        <v>686496.17999999993</v>
      </c>
      <c r="G76" s="47">
        <v>0</v>
      </c>
    </row>
    <row r="77" spans="1:7" s="33" customFormat="1">
      <c r="A77" s="35" t="s">
        <v>13</v>
      </c>
      <c r="B77" s="37" t="s">
        <v>14</v>
      </c>
      <c r="C77" s="47">
        <f>C78+C79</f>
        <v>0</v>
      </c>
      <c r="D77" s="47">
        <f t="shared" ref="D77:F77" si="13">D78+D79</f>
        <v>0</v>
      </c>
      <c r="E77" s="47">
        <f t="shared" si="13"/>
        <v>0</v>
      </c>
      <c r="F77" s="47">
        <f t="shared" si="13"/>
        <v>686496.17999999993</v>
      </c>
      <c r="G77" s="47">
        <v>0</v>
      </c>
    </row>
    <row r="78" spans="1:7" s="33" customFormat="1">
      <c r="A78" s="35" t="s">
        <v>15</v>
      </c>
      <c r="B78" s="37" t="s">
        <v>16</v>
      </c>
      <c r="C78" s="47">
        <v>0</v>
      </c>
      <c r="D78" s="47">
        <v>0</v>
      </c>
      <c r="E78" s="47">
        <v>0</v>
      </c>
      <c r="F78" s="47">
        <f>589382.5</f>
        <v>589382.5</v>
      </c>
      <c r="G78" s="47">
        <v>0</v>
      </c>
    </row>
    <row r="79" spans="1:7" s="33" customFormat="1">
      <c r="A79" s="35" t="s">
        <v>17</v>
      </c>
      <c r="B79" s="37" t="s">
        <v>18</v>
      </c>
      <c r="C79" s="47">
        <v>0</v>
      </c>
      <c r="D79" s="47">
        <v>0</v>
      </c>
      <c r="E79" s="47">
        <v>0</v>
      </c>
      <c r="F79" s="47">
        <f>97113.68</f>
        <v>97113.68</v>
      </c>
      <c r="G79" s="47">
        <v>0</v>
      </c>
    </row>
    <row r="80" spans="1:7">
      <c r="A80" s="35" t="s">
        <v>141</v>
      </c>
      <c r="B80" s="37" t="s">
        <v>142</v>
      </c>
      <c r="C80" s="40">
        <v>56400</v>
      </c>
      <c r="D80" s="40">
        <v>28200</v>
      </c>
      <c r="E80" s="40">
        <v>0</v>
      </c>
      <c r="F80" s="40">
        <v>23000</v>
      </c>
      <c r="G80" s="47">
        <f t="shared" ref="G80:G82" si="14">F80/D80*100</f>
        <v>81.560283687943254</v>
      </c>
    </row>
    <row r="81" spans="1:7">
      <c r="A81" s="35" t="s">
        <v>143</v>
      </c>
      <c r="B81" s="37" t="s">
        <v>144</v>
      </c>
      <c r="C81" s="40">
        <v>56400</v>
      </c>
      <c r="D81" s="40">
        <v>28200</v>
      </c>
      <c r="E81" s="40">
        <v>0</v>
      </c>
      <c r="F81" s="40">
        <v>23000</v>
      </c>
      <c r="G81" s="47">
        <f t="shared" si="14"/>
        <v>81.560283687943254</v>
      </c>
    </row>
    <row r="82" spans="1:7" ht="31.5">
      <c r="A82" s="35" t="s">
        <v>145</v>
      </c>
      <c r="B82" s="37" t="s">
        <v>146</v>
      </c>
      <c r="C82" s="40">
        <v>56400</v>
      </c>
      <c r="D82" s="40">
        <v>28200</v>
      </c>
      <c r="E82" s="40">
        <v>0</v>
      </c>
      <c r="F82" s="40">
        <v>23000</v>
      </c>
      <c r="G82" s="47">
        <f t="shared" si="14"/>
        <v>81.560283687943254</v>
      </c>
    </row>
    <row r="83" spans="1:7" ht="63">
      <c r="A83" s="34" t="s">
        <v>83</v>
      </c>
      <c r="B83" s="38" t="s">
        <v>84</v>
      </c>
      <c r="C83" s="39">
        <v>56400</v>
      </c>
      <c r="D83" s="39">
        <v>28200</v>
      </c>
      <c r="E83" s="39">
        <v>0</v>
      </c>
      <c r="F83" s="39">
        <v>23000</v>
      </c>
      <c r="G83" s="39">
        <v>81.560283687943254</v>
      </c>
    </row>
    <row r="84" spans="1:7">
      <c r="A84" s="35" t="s">
        <v>141</v>
      </c>
      <c r="B84" s="37" t="s">
        <v>142</v>
      </c>
      <c r="C84" s="40">
        <v>56400</v>
      </c>
      <c r="D84" s="40">
        <v>28200</v>
      </c>
      <c r="E84" s="40">
        <v>0</v>
      </c>
      <c r="F84" s="40">
        <v>23000</v>
      </c>
      <c r="G84" s="40">
        <v>81.560283687943254</v>
      </c>
    </row>
    <row r="85" spans="1:7">
      <c r="A85" s="35" t="s">
        <v>143</v>
      </c>
      <c r="B85" s="37" t="s">
        <v>144</v>
      </c>
      <c r="C85" s="40">
        <v>56400</v>
      </c>
      <c r="D85" s="40">
        <v>28200</v>
      </c>
      <c r="E85" s="40">
        <v>0</v>
      </c>
      <c r="F85" s="40">
        <v>23000</v>
      </c>
      <c r="G85" s="40">
        <v>81.560283687943254</v>
      </c>
    </row>
    <row r="86" spans="1:7" ht="31.5">
      <c r="A86" s="35" t="s">
        <v>145</v>
      </c>
      <c r="B86" s="37" t="s">
        <v>146</v>
      </c>
      <c r="C86" s="40">
        <v>56400</v>
      </c>
      <c r="D86" s="40">
        <v>28200</v>
      </c>
      <c r="E86" s="40">
        <v>0</v>
      </c>
      <c r="F86" s="40">
        <v>23000</v>
      </c>
      <c r="G86" s="40">
        <v>81.560283687943254</v>
      </c>
    </row>
    <row r="87" spans="1:7" ht="31.5">
      <c r="A87" s="21" t="s">
        <v>201</v>
      </c>
      <c r="B87" s="15" t="s">
        <v>85</v>
      </c>
      <c r="C87" s="30">
        <f>C88</f>
        <v>0</v>
      </c>
      <c r="D87" s="30">
        <f t="shared" ref="D87:F88" si="15">D88</f>
        <v>0</v>
      </c>
      <c r="E87" s="30">
        <f t="shared" si="15"/>
        <v>0</v>
      </c>
      <c r="F87" s="30">
        <f t="shared" si="15"/>
        <v>21967</v>
      </c>
      <c r="G87" s="31">
        <v>0</v>
      </c>
    </row>
    <row r="88" spans="1:7">
      <c r="A88" s="35" t="s">
        <v>3</v>
      </c>
      <c r="B88" s="37" t="s">
        <v>4</v>
      </c>
      <c r="C88" s="40">
        <f>C89</f>
        <v>0</v>
      </c>
      <c r="D88" s="40">
        <f t="shared" si="15"/>
        <v>0</v>
      </c>
      <c r="E88" s="40">
        <f t="shared" si="15"/>
        <v>0</v>
      </c>
      <c r="F88" s="40">
        <f t="shared" si="15"/>
        <v>21967</v>
      </c>
      <c r="G88" s="36">
        <v>0</v>
      </c>
    </row>
    <row r="89" spans="1:7">
      <c r="A89" s="35" t="s">
        <v>13</v>
      </c>
      <c r="B89" s="37" t="s">
        <v>14</v>
      </c>
      <c r="C89" s="40">
        <f>C90+C91</f>
        <v>0</v>
      </c>
      <c r="D89" s="40">
        <f t="shared" ref="D89:F89" si="16">D90+D91</f>
        <v>0</v>
      </c>
      <c r="E89" s="40">
        <f t="shared" si="16"/>
        <v>0</v>
      </c>
      <c r="F89" s="40">
        <f t="shared" si="16"/>
        <v>21967</v>
      </c>
      <c r="G89" s="36">
        <v>0</v>
      </c>
    </row>
    <row r="90" spans="1:7">
      <c r="A90" s="35" t="s">
        <v>15</v>
      </c>
      <c r="B90" s="37" t="s">
        <v>16</v>
      </c>
      <c r="C90" s="40">
        <v>0</v>
      </c>
      <c r="D90" s="40">
        <v>0</v>
      </c>
      <c r="E90" s="40">
        <v>0</v>
      </c>
      <c r="F90" s="40">
        <v>19967</v>
      </c>
      <c r="G90" s="36">
        <v>0</v>
      </c>
    </row>
    <row r="91" spans="1:7">
      <c r="A91" s="35" t="s">
        <v>17</v>
      </c>
      <c r="B91" s="37" t="s">
        <v>18</v>
      </c>
      <c r="C91" s="40">
        <v>0</v>
      </c>
      <c r="D91" s="40">
        <v>0</v>
      </c>
      <c r="E91" s="40">
        <v>0</v>
      </c>
      <c r="F91" s="40">
        <v>2000</v>
      </c>
      <c r="G91" s="36">
        <v>0</v>
      </c>
    </row>
    <row r="92" spans="1:7" ht="63">
      <c r="A92" s="21" t="s">
        <v>207</v>
      </c>
      <c r="B92" s="15" t="s">
        <v>91</v>
      </c>
      <c r="C92" s="30">
        <f>C93</f>
        <v>0</v>
      </c>
      <c r="D92" s="30">
        <f t="shared" ref="D92:F94" si="17">D93</f>
        <v>0</v>
      </c>
      <c r="E92" s="30">
        <f t="shared" si="17"/>
        <v>0</v>
      </c>
      <c r="F92" s="30">
        <f t="shared" si="17"/>
        <v>569415.5</v>
      </c>
      <c r="G92" s="31">
        <v>0</v>
      </c>
    </row>
    <row r="93" spans="1:7">
      <c r="A93" s="35" t="s">
        <v>3</v>
      </c>
      <c r="B93" s="37" t="s">
        <v>4</v>
      </c>
      <c r="C93" s="40">
        <f>C94</f>
        <v>0</v>
      </c>
      <c r="D93" s="40">
        <f t="shared" si="17"/>
        <v>0</v>
      </c>
      <c r="E93" s="40">
        <f t="shared" si="17"/>
        <v>0</v>
      </c>
      <c r="F93" s="40">
        <f t="shared" si="17"/>
        <v>569415.5</v>
      </c>
      <c r="G93" s="36">
        <v>0</v>
      </c>
    </row>
    <row r="94" spans="1:7">
      <c r="A94" s="35" t="s">
        <v>13</v>
      </c>
      <c r="B94" s="37" t="s">
        <v>14</v>
      </c>
      <c r="C94" s="40">
        <f>C95</f>
        <v>0</v>
      </c>
      <c r="D94" s="40">
        <f t="shared" si="17"/>
        <v>0</v>
      </c>
      <c r="E94" s="40">
        <f t="shared" si="17"/>
        <v>0</v>
      </c>
      <c r="F94" s="40">
        <f t="shared" si="17"/>
        <v>569415.5</v>
      </c>
      <c r="G94" s="36">
        <v>0</v>
      </c>
    </row>
    <row r="95" spans="1:7">
      <c r="A95" s="35" t="s">
        <v>15</v>
      </c>
      <c r="B95" s="37" t="s">
        <v>16</v>
      </c>
      <c r="C95" s="40">
        <v>0</v>
      </c>
      <c r="D95" s="40">
        <v>0</v>
      </c>
      <c r="E95" s="40">
        <v>0</v>
      </c>
      <c r="F95" s="40">
        <f>569415.5</f>
        <v>569415.5</v>
      </c>
      <c r="G95" s="36">
        <v>0</v>
      </c>
    </row>
    <row r="96" spans="1:7" ht="31.5">
      <c r="A96" s="21" t="s">
        <v>181</v>
      </c>
      <c r="B96" s="15" t="s">
        <v>50</v>
      </c>
      <c r="C96" s="30">
        <f>C97</f>
        <v>0</v>
      </c>
      <c r="D96" s="30">
        <f t="shared" ref="D96:F98" si="18">D97</f>
        <v>0</v>
      </c>
      <c r="E96" s="30">
        <f t="shared" si="18"/>
        <v>0</v>
      </c>
      <c r="F96" s="30">
        <f t="shared" si="18"/>
        <v>95113.68</v>
      </c>
      <c r="G96" s="31">
        <v>0</v>
      </c>
    </row>
    <row r="97" spans="1:7">
      <c r="A97" s="35" t="s">
        <v>3</v>
      </c>
      <c r="B97" s="37" t="s">
        <v>4</v>
      </c>
      <c r="C97" s="40">
        <f>C98</f>
        <v>0</v>
      </c>
      <c r="D97" s="40">
        <f t="shared" si="18"/>
        <v>0</v>
      </c>
      <c r="E97" s="40">
        <f t="shared" si="18"/>
        <v>0</v>
      </c>
      <c r="F97" s="40">
        <f t="shared" si="18"/>
        <v>95113.68</v>
      </c>
      <c r="G97" s="36">
        <v>0</v>
      </c>
    </row>
    <row r="98" spans="1:7">
      <c r="A98" s="35" t="s">
        <v>13</v>
      </c>
      <c r="B98" s="37" t="s">
        <v>14</v>
      </c>
      <c r="C98" s="40">
        <f>C99</f>
        <v>0</v>
      </c>
      <c r="D98" s="40">
        <f t="shared" si="18"/>
        <v>0</v>
      </c>
      <c r="E98" s="40">
        <f t="shared" si="18"/>
        <v>0</v>
      </c>
      <c r="F98" s="40">
        <f t="shared" si="18"/>
        <v>95113.68</v>
      </c>
      <c r="G98" s="36">
        <v>0</v>
      </c>
    </row>
    <row r="99" spans="1:7">
      <c r="A99" s="35" t="s">
        <v>17</v>
      </c>
      <c r="B99" s="37" t="s">
        <v>18</v>
      </c>
      <c r="C99" s="40">
        <v>0</v>
      </c>
      <c r="D99" s="40">
        <v>0</v>
      </c>
      <c r="E99" s="40">
        <v>0</v>
      </c>
      <c r="F99" s="40">
        <v>95113.68</v>
      </c>
      <c r="G99" s="36">
        <v>0</v>
      </c>
    </row>
    <row r="100" spans="1:7" ht="31.5">
      <c r="A100" s="3" t="s">
        <v>92</v>
      </c>
      <c r="B100" s="4" t="s">
        <v>129</v>
      </c>
      <c r="C100" s="41">
        <v>1305000</v>
      </c>
      <c r="D100" s="41">
        <v>652500</v>
      </c>
      <c r="E100" s="41">
        <v>0</v>
      </c>
      <c r="F100" s="41">
        <f>F101+F110</f>
        <v>453723.22</v>
      </c>
      <c r="G100" s="41">
        <f>F100/D100*100</f>
        <v>69.53612567049808</v>
      </c>
    </row>
    <row r="101" spans="1:7">
      <c r="A101" s="35" t="s">
        <v>3</v>
      </c>
      <c r="B101" s="37" t="s">
        <v>4</v>
      </c>
      <c r="C101" s="40">
        <v>1105000</v>
      </c>
      <c r="D101" s="40">
        <v>552500</v>
      </c>
      <c r="E101" s="40">
        <v>0</v>
      </c>
      <c r="F101" s="40">
        <v>271723.21999999997</v>
      </c>
      <c r="G101" s="47">
        <f t="shared" ref="G101:G112" si="19">F101/D101*100</f>
        <v>49.180673303167417</v>
      </c>
    </row>
    <row r="102" spans="1:7" ht="20.25" customHeight="1">
      <c r="A102" s="35" t="s">
        <v>5</v>
      </c>
      <c r="B102" s="37" t="s">
        <v>6</v>
      </c>
      <c r="C102" s="40">
        <v>525100</v>
      </c>
      <c r="D102" s="40">
        <v>262550</v>
      </c>
      <c r="E102" s="40">
        <v>0</v>
      </c>
      <c r="F102" s="40">
        <v>129953.45</v>
      </c>
      <c r="G102" s="47">
        <f t="shared" si="19"/>
        <v>49.496648257474767</v>
      </c>
    </row>
    <row r="103" spans="1:7">
      <c r="A103" s="35" t="s">
        <v>7</v>
      </c>
      <c r="B103" s="37" t="s">
        <v>8</v>
      </c>
      <c r="C103" s="40">
        <v>430800</v>
      </c>
      <c r="D103" s="40">
        <v>215399.99999999997</v>
      </c>
      <c r="E103" s="40">
        <v>0</v>
      </c>
      <c r="F103" s="40">
        <v>106519.23</v>
      </c>
      <c r="G103" s="47">
        <f t="shared" si="19"/>
        <v>49.451824512534827</v>
      </c>
    </row>
    <row r="104" spans="1:7">
      <c r="A104" s="35" t="s">
        <v>9</v>
      </c>
      <c r="B104" s="37" t="s">
        <v>10</v>
      </c>
      <c r="C104" s="40">
        <v>430800</v>
      </c>
      <c r="D104" s="40">
        <v>215399.99999999997</v>
      </c>
      <c r="E104" s="40">
        <v>0</v>
      </c>
      <c r="F104" s="40">
        <v>106519.23</v>
      </c>
      <c r="G104" s="47">
        <f t="shared" si="19"/>
        <v>49.451824512534827</v>
      </c>
    </row>
    <row r="105" spans="1:7">
      <c r="A105" s="35" t="s">
        <v>11</v>
      </c>
      <c r="B105" s="37" t="s">
        <v>12</v>
      </c>
      <c r="C105" s="40">
        <v>94300</v>
      </c>
      <c r="D105" s="40">
        <v>47150</v>
      </c>
      <c r="E105" s="40">
        <v>0</v>
      </c>
      <c r="F105" s="40">
        <v>23434.22</v>
      </c>
      <c r="G105" s="47">
        <f t="shared" si="19"/>
        <v>49.701420996818669</v>
      </c>
    </row>
    <row r="106" spans="1:7">
      <c r="A106" s="35" t="s">
        <v>13</v>
      </c>
      <c r="B106" s="37" t="s">
        <v>14</v>
      </c>
      <c r="C106" s="40">
        <v>579900</v>
      </c>
      <c r="D106" s="40">
        <v>289950</v>
      </c>
      <c r="E106" s="40">
        <v>0</v>
      </c>
      <c r="F106" s="40">
        <v>141769.77000000002</v>
      </c>
      <c r="G106" s="47">
        <f t="shared" si="19"/>
        <v>48.894557682359036</v>
      </c>
    </row>
    <row r="107" spans="1:7">
      <c r="A107" s="35" t="s">
        <v>15</v>
      </c>
      <c r="B107" s="37" t="s">
        <v>16</v>
      </c>
      <c r="C107" s="40">
        <v>242400</v>
      </c>
      <c r="D107" s="40">
        <v>121200</v>
      </c>
      <c r="E107" s="40">
        <v>0</v>
      </c>
      <c r="F107" s="40">
        <v>85088.260000000009</v>
      </c>
      <c r="G107" s="47">
        <f t="shared" si="19"/>
        <v>70.204834983498358</v>
      </c>
    </row>
    <row r="108" spans="1:7">
      <c r="A108" s="35" t="s">
        <v>19</v>
      </c>
      <c r="B108" s="37" t="s">
        <v>20</v>
      </c>
      <c r="C108" s="40">
        <v>310000</v>
      </c>
      <c r="D108" s="40">
        <v>155000</v>
      </c>
      <c r="E108" s="40">
        <v>0</v>
      </c>
      <c r="F108" s="40">
        <v>56681.51</v>
      </c>
      <c r="G108" s="47">
        <f t="shared" si="19"/>
        <v>36.568716129032261</v>
      </c>
    </row>
    <row r="109" spans="1:7">
      <c r="A109" s="35" t="s">
        <v>21</v>
      </c>
      <c r="B109" s="37" t="s">
        <v>22</v>
      </c>
      <c r="C109" s="40">
        <v>27500</v>
      </c>
      <c r="D109" s="40">
        <v>13750</v>
      </c>
      <c r="E109" s="40">
        <v>0</v>
      </c>
      <c r="F109" s="40">
        <v>0</v>
      </c>
      <c r="G109" s="47">
        <f t="shared" si="19"/>
        <v>0</v>
      </c>
    </row>
    <row r="110" spans="1:7">
      <c r="A110" s="35" t="s">
        <v>141</v>
      </c>
      <c r="B110" s="37" t="s">
        <v>142</v>
      </c>
      <c r="C110" s="40">
        <v>200000</v>
      </c>
      <c r="D110" s="40">
        <v>100000.00000000001</v>
      </c>
      <c r="E110" s="40">
        <v>0</v>
      </c>
      <c r="F110" s="40">
        <f>F111</f>
        <v>182000</v>
      </c>
      <c r="G110" s="49" t="s">
        <v>264</v>
      </c>
    </row>
    <row r="111" spans="1:7">
      <c r="A111" s="35" t="s">
        <v>143</v>
      </c>
      <c r="B111" s="37" t="s">
        <v>144</v>
      </c>
      <c r="C111" s="40">
        <v>200000</v>
      </c>
      <c r="D111" s="40">
        <v>100000.00000000001</v>
      </c>
      <c r="E111" s="40">
        <v>0</v>
      </c>
      <c r="F111" s="40">
        <f>F112</f>
        <v>182000</v>
      </c>
      <c r="G111" s="49" t="s">
        <v>264</v>
      </c>
    </row>
    <row r="112" spans="1:7" ht="31.5">
      <c r="A112" s="35" t="s">
        <v>145</v>
      </c>
      <c r="B112" s="37" t="s">
        <v>146</v>
      </c>
      <c r="C112" s="40">
        <v>200000</v>
      </c>
      <c r="D112" s="40">
        <v>100000.00000000001</v>
      </c>
      <c r="E112" s="40">
        <v>0</v>
      </c>
      <c r="F112" s="40">
        <f>182000</f>
        <v>182000</v>
      </c>
      <c r="G112" s="49" t="s">
        <v>264</v>
      </c>
    </row>
    <row r="113" spans="1:7" ht="31.5">
      <c r="A113" s="34" t="s">
        <v>43</v>
      </c>
      <c r="B113" s="38" t="s">
        <v>44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</row>
    <row r="114" spans="1:7">
      <c r="A114" s="35" t="s">
        <v>3</v>
      </c>
      <c r="B114" s="37" t="s">
        <v>4</v>
      </c>
      <c r="C114" s="40">
        <v>0</v>
      </c>
      <c r="D114" s="40">
        <v>0</v>
      </c>
      <c r="E114" s="40">
        <v>0</v>
      </c>
      <c r="F114" s="40">
        <v>0</v>
      </c>
      <c r="G114" s="40">
        <v>0</v>
      </c>
    </row>
    <row r="115" spans="1:7" ht="31.5">
      <c r="A115" s="35" t="s">
        <v>5</v>
      </c>
      <c r="B115" s="37" t="s">
        <v>6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</row>
    <row r="116" spans="1:7">
      <c r="A116" s="35" t="s">
        <v>7</v>
      </c>
      <c r="B116" s="37" t="s">
        <v>8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</row>
    <row r="117" spans="1:7">
      <c r="A117" s="35" t="s">
        <v>9</v>
      </c>
      <c r="B117" s="37" t="s">
        <v>10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</row>
    <row r="118" spans="1:7">
      <c r="A118" s="35" t="s">
        <v>11</v>
      </c>
      <c r="B118" s="37" t="s">
        <v>12</v>
      </c>
      <c r="C118" s="40">
        <v>0</v>
      </c>
      <c r="D118" s="40">
        <v>0</v>
      </c>
      <c r="E118" s="40">
        <v>0</v>
      </c>
      <c r="F118" s="40">
        <v>0</v>
      </c>
      <c r="G118" s="40">
        <v>0</v>
      </c>
    </row>
    <row r="119" spans="1:7">
      <c r="A119" s="35" t="s">
        <v>13</v>
      </c>
      <c r="B119" s="37" t="s">
        <v>14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</row>
    <row r="120" spans="1:7">
      <c r="A120" s="35" t="s">
        <v>15</v>
      </c>
      <c r="B120" s="37" t="s">
        <v>16</v>
      </c>
      <c r="C120" s="40">
        <v>0</v>
      </c>
      <c r="D120" s="40">
        <v>0</v>
      </c>
      <c r="E120" s="40">
        <v>0</v>
      </c>
      <c r="F120" s="40">
        <v>0</v>
      </c>
      <c r="G120" s="40">
        <v>0</v>
      </c>
    </row>
    <row r="121" spans="1:7">
      <c r="A121" s="35" t="s">
        <v>19</v>
      </c>
      <c r="B121" s="37" t="s">
        <v>20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</row>
    <row r="122" spans="1:7">
      <c r="A122" s="35" t="s">
        <v>21</v>
      </c>
      <c r="B122" s="37" t="s">
        <v>22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</row>
    <row r="123" spans="1:7">
      <c r="A123" s="35" t="s">
        <v>141</v>
      </c>
      <c r="B123" s="37" t="s">
        <v>142</v>
      </c>
      <c r="C123" s="40">
        <v>0</v>
      </c>
      <c r="D123" s="40">
        <v>0</v>
      </c>
      <c r="E123" s="40">
        <v>0</v>
      </c>
      <c r="F123" s="40">
        <v>0</v>
      </c>
      <c r="G123" s="40">
        <v>0</v>
      </c>
    </row>
    <row r="124" spans="1:7">
      <c r="A124" s="35" t="s">
        <v>143</v>
      </c>
      <c r="B124" s="37" t="s">
        <v>144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</row>
    <row r="125" spans="1:7" ht="31.5">
      <c r="A125" s="35" t="s">
        <v>145</v>
      </c>
      <c r="B125" s="37" t="s">
        <v>146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</row>
    <row r="126" spans="1:7" ht="31.5">
      <c r="A126" s="34" t="s">
        <v>93</v>
      </c>
      <c r="B126" s="38" t="s">
        <v>94</v>
      </c>
      <c r="C126" s="39">
        <v>1025000</v>
      </c>
      <c r="D126" s="39">
        <v>512500</v>
      </c>
      <c r="E126" s="39">
        <v>0</v>
      </c>
      <c r="F126" s="39">
        <f>F127+F136</f>
        <v>396022.22</v>
      </c>
      <c r="G126" s="39">
        <f>F126/D126*100</f>
        <v>77.272628292682924</v>
      </c>
    </row>
    <row r="127" spans="1:7">
      <c r="A127" s="35" t="s">
        <v>3</v>
      </c>
      <c r="B127" s="37" t="s">
        <v>4</v>
      </c>
      <c r="C127" s="40">
        <v>825000</v>
      </c>
      <c r="D127" s="40">
        <v>412500</v>
      </c>
      <c r="E127" s="40">
        <v>0</v>
      </c>
      <c r="F127" s="40">
        <v>214012.22</v>
      </c>
      <c r="G127" s="49">
        <f t="shared" ref="G127:G138" si="20">F127/D127*100</f>
        <v>51.881750303030302</v>
      </c>
    </row>
    <row r="128" spans="1:7" ht="31.5">
      <c r="A128" s="35" t="s">
        <v>5</v>
      </c>
      <c r="B128" s="37" t="s">
        <v>6</v>
      </c>
      <c r="C128" s="40">
        <v>495100</v>
      </c>
      <c r="D128" s="40">
        <v>247549.99999999997</v>
      </c>
      <c r="E128" s="40">
        <v>0</v>
      </c>
      <c r="F128" s="40">
        <v>129953.45</v>
      </c>
      <c r="G128" s="49">
        <f t="shared" si="20"/>
        <v>52.49583922439912</v>
      </c>
    </row>
    <row r="129" spans="1:7">
      <c r="A129" s="35" t="s">
        <v>7</v>
      </c>
      <c r="B129" s="37" t="s">
        <v>8</v>
      </c>
      <c r="C129" s="40">
        <v>405800</v>
      </c>
      <c r="D129" s="40">
        <v>202899.99999999997</v>
      </c>
      <c r="E129" s="40">
        <v>0</v>
      </c>
      <c r="F129" s="40">
        <v>106519.23</v>
      </c>
      <c r="G129" s="49">
        <f t="shared" si="20"/>
        <v>52.498388368654517</v>
      </c>
    </row>
    <row r="130" spans="1:7">
      <c r="A130" s="35" t="s">
        <v>9</v>
      </c>
      <c r="B130" s="37" t="s">
        <v>10</v>
      </c>
      <c r="C130" s="40">
        <v>405800</v>
      </c>
      <c r="D130" s="40">
        <v>202899.99999999997</v>
      </c>
      <c r="E130" s="40">
        <v>0</v>
      </c>
      <c r="F130" s="40">
        <v>106519.23</v>
      </c>
      <c r="G130" s="49">
        <f t="shared" si="20"/>
        <v>52.498388368654517</v>
      </c>
    </row>
    <row r="131" spans="1:7">
      <c r="A131" s="35" t="s">
        <v>11</v>
      </c>
      <c r="B131" s="37" t="s">
        <v>12</v>
      </c>
      <c r="C131" s="40">
        <v>89300</v>
      </c>
      <c r="D131" s="40">
        <v>44650</v>
      </c>
      <c r="E131" s="40">
        <v>0</v>
      </c>
      <c r="F131" s="40">
        <v>23434.22</v>
      </c>
      <c r="G131" s="49">
        <f t="shared" si="20"/>
        <v>52.484255319148943</v>
      </c>
    </row>
    <row r="132" spans="1:7">
      <c r="A132" s="35" t="s">
        <v>13</v>
      </c>
      <c r="B132" s="37" t="s">
        <v>14</v>
      </c>
      <c r="C132" s="40">
        <v>329900</v>
      </c>
      <c r="D132" s="40">
        <v>164950.00000000003</v>
      </c>
      <c r="E132" s="40">
        <v>0</v>
      </c>
      <c r="F132" s="40">
        <v>84058.77</v>
      </c>
      <c r="G132" s="49">
        <f t="shared" si="20"/>
        <v>50.960151561079101</v>
      </c>
    </row>
    <row r="133" spans="1:7">
      <c r="A133" s="35" t="s">
        <v>15</v>
      </c>
      <c r="B133" s="37" t="s">
        <v>16</v>
      </c>
      <c r="C133" s="40">
        <v>117400</v>
      </c>
      <c r="D133" s="40">
        <v>58700.000000000007</v>
      </c>
      <c r="E133" s="40">
        <v>0</v>
      </c>
      <c r="F133" s="40">
        <v>50001.26</v>
      </c>
      <c r="G133" s="49">
        <f t="shared" si="20"/>
        <v>85.181022146507658</v>
      </c>
    </row>
    <row r="134" spans="1:7">
      <c r="A134" s="35" t="s">
        <v>19</v>
      </c>
      <c r="B134" s="37" t="s">
        <v>20</v>
      </c>
      <c r="C134" s="40">
        <v>200000</v>
      </c>
      <c r="D134" s="40">
        <v>100000.00000000001</v>
      </c>
      <c r="E134" s="40">
        <v>0</v>
      </c>
      <c r="F134" s="40">
        <v>34057.51</v>
      </c>
      <c r="G134" s="49">
        <f t="shared" si="20"/>
        <v>34.057509999999994</v>
      </c>
    </row>
    <row r="135" spans="1:7">
      <c r="A135" s="35" t="s">
        <v>21</v>
      </c>
      <c r="B135" s="37" t="s">
        <v>22</v>
      </c>
      <c r="C135" s="40">
        <v>12500</v>
      </c>
      <c r="D135" s="40">
        <v>6250.0000000000009</v>
      </c>
      <c r="E135" s="40">
        <v>0</v>
      </c>
      <c r="F135" s="40">
        <v>0</v>
      </c>
      <c r="G135" s="49">
        <f t="shared" si="20"/>
        <v>0</v>
      </c>
    </row>
    <row r="136" spans="1:7">
      <c r="A136" s="35" t="s">
        <v>141</v>
      </c>
      <c r="B136" s="37" t="s">
        <v>142</v>
      </c>
      <c r="C136" s="40">
        <v>200000</v>
      </c>
      <c r="D136" s="40">
        <v>100000.00000000001</v>
      </c>
      <c r="E136" s="40">
        <v>0</v>
      </c>
      <c r="F136" s="40">
        <f>F137</f>
        <v>182010</v>
      </c>
      <c r="G136" s="49" t="s">
        <v>264</v>
      </c>
    </row>
    <row r="137" spans="1:7">
      <c r="A137" s="35" t="s">
        <v>143</v>
      </c>
      <c r="B137" s="37" t="s">
        <v>144</v>
      </c>
      <c r="C137" s="40">
        <v>200000</v>
      </c>
      <c r="D137" s="40">
        <v>100000.00000000001</v>
      </c>
      <c r="E137" s="40">
        <v>0</v>
      </c>
      <c r="F137" s="40">
        <f>F138</f>
        <v>182010</v>
      </c>
      <c r="G137" s="49" t="s">
        <v>264</v>
      </c>
    </row>
    <row r="138" spans="1:7" ht="31.5">
      <c r="A138" s="35" t="s">
        <v>145</v>
      </c>
      <c r="B138" s="37" t="s">
        <v>146</v>
      </c>
      <c r="C138" s="40">
        <v>200000</v>
      </c>
      <c r="D138" s="40">
        <v>100000.00000000001</v>
      </c>
      <c r="E138" s="40">
        <v>0</v>
      </c>
      <c r="F138" s="40">
        <f>182010</f>
        <v>182010</v>
      </c>
      <c r="G138" s="49" t="s">
        <v>264</v>
      </c>
    </row>
    <row r="139" spans="1:7">
      <c r="A139" s="34" t="s">
        <v>95</v>
      </c>
      <c r="B139" s="38" t="s">
        <v>96</v>
      </c>
      <c r="C139" s="39">
        <v>80000</v>
      </c>
      <c r="D139" s="39">
        <v>40000</v>
      </c>
      <c r="E139" s="39">
        <v>0</v>
      </c>
      <c r="F139" s="39">
        <v>28059.5</v>
      </c>
      <c r="G139" s="39">
        <v>70.148750000000007</v>
      </c>
    </row>
    <row r="140" spans="1:7">
      <c r="A140" s="35" t="s">
        <v>3</v>
      </c>
      <c r="B140" s="37" t="s">
        <v>4</v>
      </c>
      <c r="C140" s="40">
        <v>80000</v>
      </c>
      <c r="D140" s="40">
        <v>40000</v>
      </c>
      <c r="E140" s="40">
        <v>0</v>
      </c>
      <c r="F140" s="40">
        <v>28059.5</v>
      </c>
      <c r="G140" s="40">
        <v>70.148750000000007</v>
      </c>
    </row>
    <row r="141" spans="1:7">
      <c r="A141" s="35" t="s">
        <v>13</v>
      </c>
      <c r="B141" s="37" t="s">
        <v>14</v>
      </c>
      <c r="C141" s="40">
        <v>80000</v>
      </c>
      <c r="D141" s="40">
        <v>40000</v>
      </c>
      <c r="E141" s="40">
        <v>0</v>
      </c>
      <c r="F141" s="40">
        <v>28059.5</v>
      </c>
      <c r="G141" s="40">
        <v>70.148750000000007</v>
      </c>
    </row>
    <row r="142" spans="1:7">
      <c r="A142" s="35" t="s">
        <v>15</v>
      </c>
      <c r="B142" s="37" t="s">
        <v>16</v>
      </c>
      <c r="C142" s="40">
        <v>45000</v>
      </c>
      <c r="D142" s="40">
        <v>22500</v>
      </c>
      <c r="E142" s="40">
        <v>0</v>
      </c>
      <c r="F142" s="40">
        <v>20955.5</v>
      </c>
      <c r="G142" s="40">
        <v>93.135555555555555</v>
      </c>
    </row>
    <row r="143" spans="1:7">
      <c r="A143" s="35" t="s">
        <v>19</v>
      </c>
      <c r="B143" s="37" t="s">
        <v>20</v>
      </c>
      <c r="C143" s="40">
        <v>35000</v>
      </c>
      <c r="D143" s="40">
        <v>17500</v>
      </c>
      <c r="E143" s="40">
        <v>0</v>
      </c>
      <c r="F143" s="40">
        <v>7104</v>
      </c>
      <c r="G143" s="40">
        <v>40.594285714285718</v>
      </c>
    </row>
    <row r="144" spans="1:7">
      <c r="A144" s="34" t="s">
        <v>97</v>
      </c>
      <c r="B144" s="38" t="s">
        <v>98</v>
      </c>
      <c r="C144" s="39">
        <v>40000</v>
      </c>
      <c r="D144" s="39">
        <v>20000</v>
      </c>
      <c r="E144" s="39">
        <v>0</v>
      </c>
      <c r="F144" s="39">
        <v>5392</v>
      </c>
      <c r="G144" s="39">
        <v>26.96</v>
      </c>
    </row>
    <row r="145" spans="1:7">
      <c r="A145" s="35" t="s">
        <v>3</v>
      </c>
      <c r="B145" s="37" t="s">
        <v>4</v>
      </c>
      <c r="C145" s="40">
        <v>40000</v>
      </c>
      <c r="D145" s="40">
        <v>20000</v>
      </c>
      <c r="E145" s="40">
        <v>0</v>
      </c>
      <c r="F145" s="40">
        <v>5392</v>
      </c>
      <c r="G145" s="40">
        <v>26.96</v>
      </c>
    </row>
    <row r="146" spans="1:7">
      <c r="A146" s="35" t="s">
        <v>13</v>
      </c>
      <c r="B146" s="37" t="s">
        <v>14</v>
      </c>
      <c r="C146" s="40">
        <v>40000</v>
      </c>
      <c r="D146" s="40">
        <v>20000</v>
      </c>
      <c r="E146" s="40">
        <v>0</v>
      </c>
      <c r="F146" s="40">
        <v>5392</v>
      </c>
      <c r="G146" s="40">
        <v>26.96</v>
      </c>
    </row>
    <row r="147" spans="1:7">
      <c r="A147" s="35" t="s">
        <v>15</v>
      </c>
      <c r="B147" s="37" t="s">
        <v>16</v>
      </c>
      <c r="C147" s="40">
        <v>25000</v>
      </c>
      <c r="D147" s="40">
        <v>12500.000000000002</v>
      </c>
      <c r="E147" s="40">
        <v>0</v>
      </c>
      <c r="F147" s="40">
        <v>4852</v>
      </c>
      <c r="G147" s="40">
        <v>38.815999999999995</v>
      </c>
    </row>
    <row r="148" spans="1:7">
      <c r="A148" s="35" t="s">
        <v>19</v>
      </c>
      <c r="B148" s="37" t="s">
        <v>20</v>
      </c>
      <c r="C148" s="40">
        <v>15000</v>
      </c>
      <c r="D148" s="40">
        <v>7500</v>
      </c>
      <c r="E148" s="40">
        <v>0</v>
      </c>
      <c r="F148" s="40">
        <v>540</v>
      </c>
      <c r="G148" s="40">
        <v>7.1999999999999993</v>
      </c>
    </row>
    <row r="149" spans="1:7" ht="47.25">
      <c r="A149" s="34" t="s">
        <v>99</v>
      </c>
      <c r="B149" s="38" t="s">
        <v>100</v>
      </c>
      <c r="C149" s="39">
        <v>160000</v>
      </c>
      <c r="D149" s="39">
        <v>80000</v>
      </c>
      <c r="E149" s="39">
        <v>0</v>
      </c>
      <c r="F149" s="39">
        <v>24259.5</v>
      </c>
      <c r="G149" s="39">
        <v>30.324374999999996</v>
      </c>
    </row>
    <row r="150" spans="1:7">
      <c r="A150" s="35" t="s">
        <v>3</v>
      </c>
      <c r="B150" s="37" t="s">
        <v>4</v>
      </c>
      <c r="C150" s="40">
        <v>160000</v>
      </c>
      <c r="D150" s="40">
        <v>80000</v>
      </c>
      <c r="E150" s="40">
        <v>0</v>
      </c>
      <c r="F150" s="40">
        <v>24259.5</v>
      </c>
      <c r="G150" s="40">
        <v>30.324374999999996</v>
      </c>
    </row>
    <row r="151" spans="1:7" ht="31.5">
      <c r="A151" s="35" t="s">
        <v>5</v>
      </c>
      <c r="B151" s="37" t="s">
        <v>6</v>
      </c>
      <c r="C151" s="40">
        <v>30000</v>
      </c>
      <c r="D151" s="40">
        <v>15000.000000000002</v>
      </c>
      <c r="E151" s="40">
        <v>0</v>
      </c>
      <c r="F151" s="40">
        <v>0</v>
      </c>
      <c r="G151" s="40">
        <v>0</v>
      </c>
    </row>
    <row r="152" spans="1:7">
      <c r="A152" s="35" t="s">
        <v>7</v>
      </c>
      <c r="B152" s="37" t="s">
        <v>8</v>
      </c>
      <c r="C152" s="40">
        <v>25000</v>
      </c>
      <c r="D152" s="40">
        <v>12500.000000000002</v>
      </c>
      <c r="E152" s="40">
        <v>0</v>
      </c>
      <c r="F152" s="40">
        <v>0</v>
      </c>
      <c r="G152" s="40">
        <v>0</v>
      </c>
    </row>
    <row r="153" spans="1:7">
      <c r="A153" s="35" t="s">
        <v>9</v>
      </c>
      <c r="B153" s="37" t="s">
        <v>10</v>
      </c>
      <c r="C153" s="40">
        <v>25000</v>
      </c>
      <c r="D153" s="40">
        <v>12500.000000000002</v>
      </c>
      <c r="E153" s="40">
        <v>0</v>
      </c>
      <c r="F153" s="40">
        <v>0</v>
      </c>
      <c r="G153" s="40">
        <v>0</v>
      </c>
    </row>
    <row r="154" spans="1:7">
      <c r="A154" s="35" t="s">
        <v>11</v>
      </c>
      <c r="B154" s="37" t="s">
        <v>12</v>
      </c>
      <c r="C154" s="40">
        <v>5000</v>
      </c>
      <c r="D154" s="40">
        <v>2500</v>
      </c>
      <c r="E154" s="40">
        <v>0</v>
      </c>
      <c r="F154" s="40">
        <v>0</v>
      </c>
      <c r="G154" s="40">
        <v>0</v>
      </c>
    </row>
    <row r="155" spans="1:7">
      <c r="A155" s="35" t="s">
        <v>13</v>
      </c>
      <c r="B155" s="37" t="s">
        <v>14</v>
      </c>
      <c r="C155" s="40">
        <v>130000</v>
      </c>
      <c r="D155" s="40">
        <v>65000</v>
      </c>
      <c r="E155" s="40">
        <v>0</v>
      </c>
      <c r="F155" s="40">
        <v>24259.5</v>
      </c>
      <c r="G155" s="40">
        <v>37.322307692307696</v>
      </c>
    </row>
    <row r="156" spans="1:7">
      <c r="A156" s="35" t="s">
        <v>15</v>
      </c>
      <c r="B156" s="37" t="s">
        <v>16</v>
      </c>
      <c r="C156" s="40">
        <v>55000</v>
      </c>
      <c r="D156" s="40">
        <v>27499.999999999996</v>
      </c>
      <c r="E156" s="40">
        <v>0</v>
      </c>
      <c r="F156" s="40">
        <v>9279.5</v>
      </c>
      <c r="G156" s="40">
        <v>33.743636363636369</v>
      </c>
    </row>
    <row r="157" spans="1:7">
      <c r="A157" s="35" t="s">
        <v>19</v>
      </c>
      <c r="B157" s="37" t="s">
        <v>20</v>
      </c>
      <c r="C157" s="40">
        <v>60000</v>
      </c>
      <c r="D157" s="40">
        <v>30000</v>
      </c>
      <c r="E157" s="40">
        <v>0</v>
      </c>
      <c r="F157" s="40">
        <v>14980</v>
      </c>
      <c r="G157" s="40">
        <v>49.933333333333337</v>
      </c>
    </row>
    <row r="158" spans="1:7">
      <c r="A158" s="35" t="s">
        <v>21</v>
      </c>
      <c r="B158" s="37" t="s">
        <v>22</v>
      </c>
      <c r="C158" s="40">
        <v>15000</v>
      </c>
      <c r="D158" s="40">
        <v>7500</v>
      </c>
      <c r="E158" s="40">
        <v>0</v>
      </c>
      <c r="F158" s="40">
        <v>0</v>
      </c>
      <c r="G158" s="40">
        <v>0</v>
      </c>
    </row>
    <row r="159" spans="1:7" s="6" customFormat="1" ht="18.75">
      <c r="A159" s="42" t="s">
        <v>125</v>
      </c>
      <c r="B159" s="43"/>
      <c r="C159" s="44">
        <v>18000000</v>
      </c>
      <c r="D159" s="44">
        <v>9000000</v>
      </c>
      <c r="E159" s="44">
        <v>0</v>
      </c>
      <c r="F159" s="44">
        <f>F160+F171</f>
        <v>13145162.560000001</v>
      </c>
      <c r="G159" s="57" t="s">
        <v>264</v>
      </c>
    </row>
    <row r="160" spans="1:7">
      <c r="A160" s="35" t="s">
        <v>3</v>
      </c>
      <c r="B160" s="37" t="s">
        <v>4</v>
      </c>
      <c r="C160" s="40">
        <v>17743600</v>
      </c>
      <c r="D160" s="40">
        <v>8871800</v>
      </c>
      <c r="E160" s="40">
        <v>0</v>
      </c>
      <c r="F160" s="40">
        <f>F161+F165+F170</f>
        <v>8103724.2500000009</v>
      </c>
      <c r="G160" s="49">
        <f t="shared" ref="G160:G173" si="21">F160/D160*100</f>
        <v>91.34250377600938</v>
      </c>
    </row>
    <row r="161" spans="1:7" ht="31.5">
      <c r="A161" s="35" t="s">
        <v>5</v>
      </c>
      <c r="B161" s="37" t="s">
        <v>6</v>
      </c>
      <c r="C161" s="40">
        <v>525100</v>
      </c>
      <c r="D161" s="40">
        <v>262550</v>
      </c>
      <c r="E161" s="40">
        <v>0</v>
      </c>
      <c r="F161" s="40">
        <v>129953.45</v>
      </c>
      <c r="G161" s="49">
        <f t="shared" si="21"/>
        <v>49.496648257474767</v>
      </c>
    </row>
    <row r="162" spans="1:7">
      <c r="A162" s="35" t="s">
        <v>7</v>
      </c>
      <c r="B162" s="37" t="s">
        <v>8</v>
      </c>
      <c r="C162" s="40">
        <v>430800</v>
      </c>
      <c r="D162" s="40">
        <v>215399.99999999997</v>
      </c>
      <c r="E162" s="40">
        <v>0</v>
      </c>
      <c r="F162" s="40">
        <v>106519.23</v>
      </c>
      <c r="G162" s="49">
        <f t="shared" si="21"/>
        <v>49.451824512534827</v>
      </c>
    </row>
    <row r="163" spans="1:7">
      <c r="A163" s="35" t="s">
        <v>9</v>
      </c>
      <c r="B163" s="37" t="s">
        <v>10</v>
      </c>
      <c r="C163" s="40">
        <v>430800</v>
      </c>
      <c r="D163" s="40">
        <v>215399.99999999997</v>
      </c>
      <c r="E163" s="40">
        <v>0</v>
      </c>
      <c r="F163" s="40">
        <v>106519.23</v>
      </c>
      <c r="G163" s="49">
        <f t="shared" si="21"/>
        <v>49.451824512534827</v>
      </c>
    </row>
    <row r="164" spans="1:7">
      <c r="A164" s="35" t="s">
        <v>11</v>
      </c>
      <c r="B164" s="37" t="s">
        <v>12</v>
      </c>
      <c r="C164" s="40">
        <v>94300</v>
      </c>
      <c r="D164" s="40">
        <v>47150</v>
      </c>
      <c r="E164" s="40">
        <v>0</v>
      </c>
      <c r="F164" s="40">
        <v>23434.22</v>
      </c>
      <c r="G164" s="49">
        <f t="shared" si="21"/>
        <v>49.701420996818669</v>
      </c>
    </row>
    <row r="165" spans="1:7">
      <c r="A165" s="35" t="s">
        <v>13</v>
      </c>
      <c r="B165" s="37" t="s">
        <v>14</v>
      </c>
      <c r="C165" s="40">
        <v>17207900</v>
      </c>
      <c r="D165" s="40">
        <v>8603950.0000000019</v>
      </c>
      <c r="E165" s="40">
        <v>0</v>
      </c>
      <c r="F165" s="40">
        <f>F166+F167+F168+F169</f>
        <v>7964756.790000001</v>
      </c>
      <c r="G165" s="49">
        <f t="shared" si="21"/>
        <v>92.570933001702699</v>
      </c>
    </row>
    <row r="166" spans="1:7">
      <c r="A166" s="35" t="s">
        <v>15</v>
      </c>
      <c r="B166" s="37" t="s">
        <v>16</v>
      </c>
      <c r="C166" s="40">
        <v>585402</v>
      </c>
      <c r="D166" s="40">
        <v>292701</v>
      </c>
      <c r="E166" s="40">
        <v>0</v>
      </c>
      <c r="F166" s="40">
        <f>114972.96+6896639.53</f>
        <v>7011612.4900000002</v>
      </c>
      <c r="G166" s="49" t="s">
        <v>264</v>
      </c>
    </row>
    <row r="167" spans="1:7">
      <c r="A167" s="35" t="s">
        <v>17</v>
      </c>
      <c r="B167" s="37" t="s">
        <v>18</v>
      </c>
      <c r="C167" s="40">
        <v>16100000</v>
      </c>
      <c r="D167" s="40">
        <v>8050000.0000000009</v>
      </c>
      <c r="E167" s="40">
        <v>0</v>
      </c>
      <c r="F167" s="40">
        <f>752389.38+97113.68</f>
        <v>849503.06</v>
      </c>
      <c r="G167" s="49">
        <f t="shared" si="21"/>
        <v>10.552833043478261</v>
      </c>
    </row>
    <row r="168" spans="1:7">
      <c r="A168" s="35" t="s">
        <v>19</v>
      </c>
      <c r="B168" s="37" t="s">
        <v>20</v>
      </c>
      <c r="C168" s="40">
        <v>344998</v>
      </c>
      <c r="D168" s="40">
        <v>172499</v>
      </c>
      <c r="E168" s="40">
        <v>0</v>
      </c>
      <c r="F168" s="40">
        <f>64223.39+34848.37</f>
        <v>99071.760000000009</v>
      </c>
      <c r="G168" s="49">
        <f t="shared" si="21"/>
        <v>57.433237294129249</v>
      </c>
    </row>
    <row r="169" spans="1:7">
      <c r="A169" s="35" t="s">
        <v>21</v>
      </c>
      <c r="B169" s="37" t="s">
        <v>22</v>
      </c>
      <c r="C169" s="40">
        <v>177500</v>
      </c>
      <c r="D169" s="40">
        <v>88750</v>
      </c>
      <c r="E169" s="40">
        <v>0</v>
      </c>
      <c r="F169" s="40">
        <v>4569.4799999999996</v>
      </c>
      <c r="G169" s="49">
        <f t="shared" si="21"/>
        <v>5.1487098591549287</v>
      </c>
    </row>
    <row r="170" spans="1:7">
      <c r="A170" s="35" t="s">
        <v>37</v>
      </c>
      <c r="B170" s="37" t="s">
        <v>38</v>
      </c>
      <c r="C170" s="40">
        <v>10600</v>
      </c>
      <c r="D170" s="40">
        <v>5300</v>
      </c>
      <c r="E170" s="40">
        <v>0</v>
      </c>
      <c r="F170" s="40">
        <v>9014.01</v>
      </c>
      <c r="G170" s="49" t="s">
        <v>264</v>
      </c>
    </row>
    <row r="171" spans="1:7">
      <c r="A171" s="35" t="s">
        <v>141</v>
      </c>
      <c r="B171" s="37" t="s">
        <v>142</v>
      </c>
      <c r="C171" s="40">
        <v>256400</v>
      </c>
      <c r="D171" s="40">
        <v>128200.00000000001</v>
      </c>
      <c r="E171" s="40">
        <v>0</v>
      </c>
      <c r="F171" s="40">
        <f>F172</f>
        <v>5041438.3099999996</v>
      </c>
      <c r="G171" s="49" t="s">
        <v>264</v>
      </c>
    </row>
    <row r="172" spans="1:7">
      <c r="A172" s="35" t="s">
        <v>143</v>
      </c>
      <c r="B172" s="37" t="s">
        <v>144</v>
      </c>
      <c r="C172" s="40">
        <v>256400</v>
      </c>
      <c r="D172" s="40">
        <v>128200.00000000001</v>
      </c>
      <c r="E172" s="40">
        <v>0</v>
      </c>
      <c r="F172" s="40">
        <f>F173</f>
        <v>5041438.3099999996</v>
      </c>
      <c r="G172" s="49" t="s">
        <v>264</v>
      </c>
    </row>
    <row r="173" spans="1:7" ht="31.5">
      <c r="A173" s="35" t="s">
        <v>145</v>
      </c>
      <c r="B173" s="37" t="s">
        <v>146</v>
      </c>
      <c r="C173" s="40">
        <v>256400</v>
      </c>
      <c r="D173" s="40">
        <v>128200.00000000001</v>
      </c>
      <c r="E173" s="40">
        <v>0</v>
      </c>
      <c r="F173" s="40">
        <f>23000+5018438.31</f>
        <v>5041438.3099999996</v>
      </c>
      <c r="G173" s="49" t="s">
        <v>264</v>
      </c>
    </row>
  </sheetData>
  <mergeCells count="2"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РАЗОМ БЮДЖЕТ</vt:lpstr>
      <vt:lpstr>Загальний фонд </vt:lpstr>
      <vt:lpstr>Спеціальний фонд без власних </vt:lpstr>
      <vt:lpstr>Власні надходження б-х уст-в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Natasha-findep</cp:lastModifiedBy>
  <cp:lastPrinted>2024-05-01T10:18:32Z</cp:lastPrinted>
  <dcterms:created xsi:type="dcterms:W3CDTF">2023-03-07T06:17:23Z</dcterms:created>
  <dcterms:modified xsi:type="dcterms:W3CDTF">2024-07-04T06:00:00Z</dcterms:modified>
</cp:coreProperties>
</file>