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HARE\0-Старые данные\SHARE\НА САЙТ\_На сайт 2024\Травень\"/>
    </mc:Choice>
  </mc:AlternateContent>
  <bookViews>
    <workbookView xWindow="0" yWindow="0" windowWidth="21570" windowHeight="9750"/>
  </bookViews>
  <sheets>
    <sheet name="РАЗОМ БЮДЖЕТ" sheetId="2" r:id="rId1"/>
    <sheet name="Загальний фонд " sheetId="5" r:id="rId2"/>
    <sheet name="Спеціальний фонд без власних " sheetId="6" r:id="rId3"/>
    <sheet name="Власні надходження б-х уст-в" sheetId="7" r:id="rId4"/>
  </sheets>
  <definedNames>
    <definedName name="_xlnm.Print_Titles" localSheetId="3">'Власні надходження б-х уст-в'!#REF!</definedName>
    <definedName name="_xlnm.Print_Titles" localSheetId="1">'Загальний фонд '!#REF!</definedName>
    <definedName name="_xlnm.Print_Titles" localSheetId="2">'Спеціальний фонд без власних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5" i="7" l="1"/>
  <c r="G156" i="7"/>
  <c r="G157" i="7"/>
  <c r="G158" i="7"/>
  <c r="G161" i="7"/>
  <c r="G162" i="7"/>
  <c r="G163" i="7"/>
  <c r="F153" i="7"/>
  <c r="F154" i="7"/>
  <c r="F159" i="7"/>
  <c r="F160" i="7"/>
  <c r="F161" i="7"/>
  <c r="F162" i="7"/>
  <c r="F166" i="7"/>
  <c r="F165" i="7" s="1"/>
  <c r="F167" i="7"/>
  <c r="G95" i="7"/>
  <c r="G96" i="7"/>
  <c r="G97" i="7"/>
  <c r="G98" i="7"/>
  <c r="G99" i="7"/>
  <c r="G100" i="7"/>
  <c r="G101" i="7"/>
  <c r="G102" i="7"/>
  <c r="G103" i="7"/>
  <c r="G94" i="7"/>
  <c r="F94" i="7"/>
  <c r="F95" i="7"/>
  <c r="F106" i="7"/>
  <c r="F105" i="7"/>
  <c r="F104" i="7" s="1"/>
  <c r="F120" i="7"/>
  <c r="G121" i="7"/>
  <c r="G122" i="7"/>
  <c r="G123" i="7"/>
  <c r="G125" i="7"/>
  <c r="G127" i="7"/>
  <c r="G129" i="7"/>
  <c r="F126" i="7"/>
  <c r="F121" i="7" s="1"/>
  <c r="F122" i="7"/>
  <c r="F132" i="7"/>
  <c r="F131" i="7" s="1"/>
  <c r="F130" i="7" s="1"/>
  <c r="G74" i="7"/>
  <c r="G75" i="7"/>
  <c r="G76" i="7"/>
  <c r="F69" i="7"/>
  <c r="F72" i="7"/>
  <c r="D71" i="7"/>
  <c r="D70" i="7" s="1"/>
  <c r="E71" i="7"/>
  <c r="E70" i="7" s="1"/>
  <c r="F71" i="7"/>
  <c r="F70" i="7" s="1"/>
  <c r="C71" i="7"/>
  <c r="C70" i="7" s="1"/>
  <c r="D92" i="7"/>
  <c r="D91" i="7" s="1"/>
  <c r="E92" i="7"/>
  <c r="E91" i="7" s="1"/>
  <c r="F92" i="7"/>
  <c r="F91" i="7" s="1"/>
  <c r="F84" i="7"/>
  <c r="C92" i="7" l="1"/>
  <c r="C91" i="7" s="1"/>
  <c r="C90" i="7" s="1"/>
  <c r="D90" i="7"/>
  <c r="E90" i="7"/>
  <c r="F90" i="7"/>
  <c r="D88" i="7"/>
  <c r="D87" i="7" s="1"/>
  <c r="D86" i="7" s="1"/>
  <c r="E88" i="7"/>
  <c r="E87" i="7" s="1"/>
  <c r="E86" i="7" s="1"/>
  <c r="F88" i="7"/>
  <c r="F87" i="7" s="1"/>
  <c r="F86" i="7" s="1"/>
  <c r="C88" i="7"/>
  <c r="C87" i="7" s="1"/>
  <c r="C86" i="7" s="1"/>
  <c r="C83" i="7"/>
  <c r="D83" i="7"/>
  <c r="D82" i="7" s="1"/>
  <c r="E83" i="7"/>
  <c r="E82" i="7" s="1"/>
  <c r="F83" i="7"/>
  <c r="F82" i="7" s="1"/>
  <c r="C82" i="7" l="1"/>
  <c r="C81" i="7" s="1"/>
  <c r="D81" i="7"/>
  <c r="E81" i="7"/>
  <c r="F81" i="7"/>
  <c r="G26" i="7"/>
  <c r="G27" i="7"/>
  <c r="G29" i="7"/>
  <c r="G30" i="7"/>
  <c r="F25" i="7"/>
  <c r="F27" i="7"/>
  <c r="F26" i="7" s="1"/>
  <c r="F33" i="7"/>
  <c r="F32" i="7" s="1"/>
  <c r="F34" i="7"/>
  <c r="F28" i="7"/>
  <c r="F58" i="7"/>
  <c r="F60" i="7"/>
  <c r="F59" i="7" s="1"/>
  <c r="F64" i="7"/>
  <c r="F63" i="7" s="1"/>
  <c r="F62" i="7" s="1"/>
  <c r="F61" i="7"/>
  <c r="G53" i="7"/>
  <c r="G54" i="7"/>
  <c r="G55" i="7"/>
  <c r="G56" i="7"/>
  <c r="G52" i="7"/>
  <c r="F53" i="7"/>
  <c r="F52" i="7"/>
  <c r="F54" i="7"/>
  <c r="F55" i="7"/>
  <c r="D50" i="7"/>
  <c r="D49" i="7" s="1"/>
  <c r="D48" i="7" s="1"/>
  <c r="E50" i="7"/>
  <c r="E49" i="7" s="1"/>
  <c r="E48" i="7" s="1"/>
  <c r="F50" i="7"/>
  <c r="F49" i="7"/>
  <c r="F48" i="7" s="1"/>
  <c r="C50" i="7"/>
  <c r="C49" i="7" s="1"/>
  <c r="C48" i="7" s="1"/>
  <c r="G41" i="7"/>
  <c r="G42" i="7"/>
  <c r="G43" i="7"/>
  <c r="F40" i="7"/>
  <c r="F46" i="7"/>
  <c r="F45" i="7"/>
  <c r="F47" i="7"/>
  <c r="F42" i="7"/>
  <c r="F41" i="7"/>
  <c r="F43" i="7"/>
  <c r="G36" i="7"/>
  <c r="G37" i="7"/>
  <c r="G39" i="7"/>
  <c r="G35" i="7"/>
  <c r="F35" i="7"/>
  <c r="F37" i="7"/>
  <c r="F36" i="7"/>
  <c r="F38" i="7"/>
  <c r="G12" i="7"/>
  <c r="F7" i="7"/>
  <c r="F9" i="7"/>
  <c r="F8" i="7"/>
  <c r="F10" i="7"/>
  <c r="F11" i="7"/>
  <c r="F15" i="7"/>
  <c r="G21" i="7"/>
  <c r="F16" i="7"/>
  <c r="F18" i="7"/>
  <c r="F17" i="7" s="1"/>
  <c r="F19" i="7" l="1"/>
  <c r="F20" i="7"/>
  <c r="F24" i="7"/>
  <c r="F23" i="7"/>
  <c r="F22" i="7" s="1"/>
  <c r="F14" i="7"/>
  <c r="F13" i="7"/>
  <c r="D34" i="2" l="1"/>
  <c r="E34" i="2"/>
  <c r="F34" i="2"/>
  <c r="C34" i="2"/>
  <c r="D33" i="2"/>
  <c r="E33" i="2"/>
  <c r="F33" i="2"/>
  <c r="C33" i="2"/>
  <c r="D31" i="2"/>
  <c r="E31" i="2"/>
  <c r="F31" i="2"/>
  <c r="C31" i="2"/>
  <c r="D30" i="2"/>
  <c r="E30" i="2"/>
  <c r="F30" i="2"/>
  <c r="C30" i="2"/>
  <c r="D28" i="2"/>
  <c r="E28" i="2"/>
  <c r="F28" i="2"/>
  <c r="C28" i="2"/>
  <c r="D27" i="2"/>
  <c r="E27" i="2"/>
  <c r="F27" i="2"/>
  <c r="C27" i="2"/>
  <c r="D25" i="2"/>
  <c r="E25" i="2"/>
  <c r="F25" i="2"/>
  <c r="C25" i="2"/>
  <c r="D24" i="2"/>
  <c r="E24" i="2"/>
  <c r="F24" i="2"/>
  <c r="C24" i="2"/>
  <c r="D22" i="2"/>
  <c r="E22" i="2"/>
  <c r="F22" i="2"/>
  <c r="C22" i="2"/>
  <c r="D21" i="2"/>
  <c r="E21" i="2"/>
  <c r="F21" i="2"/>
  <c r="C21" i="2"/>
  <c r="D19" i="2"/>
  <c r="E19" i="2"/>
  <c r="F19" i="2"/>
  <c r="C19" i="2"/>
  <c r="D18" i="2"/>
  <c r="E18" i="2"/>
  <c r="F18" i="2"/>
  <c r="C18" i="2"/>
  <c r="D16" i="2"/>
  <c r="E16" i="2"/>
  <c r="F16" i="2"/>
  <c r="C16" i="2"/>
  <c r="D15" i="2"/>
  <c r="E15" i="2"/>
  <c r="F15" i="2"/>
  <c r="C15" i="2"/>
  <c r="D13" i="2"/>
  <c r="E13" i="2"/>
  <c r="F13" i="2"/>
  <c r="C13" i="2"/>
  <c r="D12" i="2"/>
  <c r="E12" i="2"/>
  <c r="F12" i="2"/>
  <c r="C12" i="2"/>
  <c r="D10" i="2"/>
  <c r="E10" i="2"/>
  <c r="F10" i="2"/>
  <c r="C10" i="2"/>
  <c r="D9" i="2"/>
  <c r="E9" i="2"/>
  <c r="F9" i="2"/>
  <c r="C9" i="2"/>
  <c r="D7" i="2"/>
  <c r="E7" i="2"/>
  <c r="F7" i="2"/>
  <c r="C7" i="2"/>
  <c r="D6" i="2"/>
  <c r="E6" i="2"/>
  <c r="F6" i="2"/>
  <c r="C6" i="2"/>
  <c r="G25" i="2" l="1"/>
  <c r="D37" i="2" l="1"/>
  <c r="E37" i="2"/>
  <c r="F37" i="2"/>
  <c r="C37" i="2"/>
  <c r="D36" i="2"/>
  <c r="E36" i="2"/>
  <c r="F36" i="2"/>
  <c r="C36" i="2"/>
  <c r="G15" i="2"/>
  <c r="C14" i="2"/>
  <c r="F14" i="2"/>
  <c r="E14" i="2"/>
  <c r="D14" i="2"/>
  <c r="G14" i="2" l="1"/>
  <c r="C35" i="2"/>
  <c r="G6" i="2" l="1"/>
  <c r="F32" i="2"/>
  <c r="G33" i="2"/>
  <c r="C32" i="2"/>
  <c r="E32" i="2"/>
  <c r="D32" i="2"/>
  <c r="F29" i="2"/>
  <c r="E29" i="2"/>
  <c r="D29" i="2"/>
  <c r="C29" i="2"/>
  <c r="D26" i="2"/>
  <c r="G27" i="2"/>
  <c r="E26" i="2"/>
  <c r="F26" i="2"/>
  <c r="C26" i="2"/>
  <c r="C23" i="2"/>
  <c r="G24" i="2"/>
  <c r="D23" i="2"/>
  <c r="F23" i="2"/>
  <c r="E23" i="2"/>
  <c r="E20" i="2"/>
  <c r="F20" i="2"/>
  <c r="D20" i="2"/>
  <c r="C20" i="2"/>
  <c r="C17" i="2"/>
  <c r="G18" i="2"/>
  <c r="D17" i="2"/>
  <c r="F17" i="2"/>
  <c r="E17" i="2"/>
  <c r="E11" i="2"/>
  <c r="F11" i="2"/>
  <c r="D11" i="2"/>
  <c r="C11" i="2"/>
  <c r="D8" i="2"/>
  <c r="G9" i="2"/>
  <c r="E8" i="2"/>
  <c r="F8" i="2"/>
  <c r="C8" i="2"/>
  <c r="G7" i="2"/>
  <c r="D5" i="2"/>
  <c r="F5" i="2"/>
  <c r="E5" i="2"/>
  <c r="G20" i="2" l="1"/>
  <c r="G23" i="2"/>
  <c r="G5" i="2"/>
  <c r="G29" i="2"/>
  <c r="G11" i="2"/>
  <c r="G32" i="2"/>
  <c r="G8" i="2"/>
  <c r="E35" i="2"/>
  <c r="G26" i="2"/>
  <c r="G17" i="2"/>
  <c r="G37" i="2"/>
  <c r="D35" i="2"/>
  <c r="G12" i="2"/>
  <c r="G34" i="2"/>
  <c r="G30" i="2"/>
  <c r="C5" i="2"/>
  <c r="G21" i="2"/>
  <c r="F35" i="2" l="1"/>
  <c r="G35" i="2" s="1"/>
  <c r="G36" i="2"/>
</calcChain>
</file>

<file path=xl/sharedStrings.xml><?xml version="1.0" encoding="utf-8"?>
<sst xmlns="http://schemas.openxmlformats.org/spreadsheetml/2006/main" count="2908" uniqueCount="270">
  <si>
    <t>Загальний фонд</t>
  </si>
  <si>
    <t>Показник</t>
  </si>
  <si>
    <t>02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</si>
  <si>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</si>
  <si>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</si>
  <si>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</si>
  <si>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</si>
  <si>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</si>
  <si>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</si>
  <si>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</si>
  <si>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</si>
  <si>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</si>
  <si>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</si>
  <si>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</si>
  <si>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</si>
  <si>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</si>
  <si>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</si>
  <si>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</si>
  <si>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</si>
  <si>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</si>
  <si>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</si>
  <si>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</si>
  <si>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</si>
  <si>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</si>
  <si>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</si>
  <si>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</si>
  <si>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</si>
  <si>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</si>
  <si>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</si>
  <si>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</si>
  <si>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</si>
  <si>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</si>
  <si>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</si>
  <si>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</si>
  <si>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</si>
  <si>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Соціальне забезпечення</t>
  </si>
  <si>
    <t>Інші виплати населенню</t>
  </si>
  <si>
    <t>2800</t>
  </si>
  <si>
    <t>Інші поточні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</si>
  <si>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</si>
  <si>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</si>
  <si>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</si>
  <si>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</si>
  <si>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0180</t>
  </si>
  <si>
    <t>Інша діяльність у сфері державного управління</t>
  </si>
  <si>
    <t>Багатопрофільна стаціонарна медична допомога населенню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</si>
  <si>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</si>
  <si>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</si>
  <si>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</si>
  <si>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Заходи державної політики з питань дітей та їх соціального захисту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</si>
  <si>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</si>
  <si>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</si>
  <si>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</si>
  <si>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</si>
  <si>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Муніципальні формування з охорони громадського порядку</t>
  </si>
  <si>
    <t>Інші заходи громадського порядку та безпеки</t>
  </si>
  <si>
    <t>8240</t>
  </si>
  <si>
    <t>Заходи та роботи з територіальної оборони</t>
  </si>
  <si>
    <t>06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</si>
  <si>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</si>
  <si>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</si>
  <si>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</si>
  <si>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</si>
  <si>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</si>
  <si>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</si>
  <si>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</si>
  <si>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</si>
  <si>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</t>
  </si>
  <si>
    <t>1070</t>
  </si>
  <si>
    <t>Надання позашкільної освіти закладами позашкільної освіти, заходи із позашкільної роботи з дітьми</t>
  </si>
  <si>
    <t>Підвищення кваліфікації, перепідготовка кадрів закладами післядипломної освіти</t>
  </si>
  <si>
    <t>1141</t>
  </si>
  <si>
    <t>Забезпечення діяльності інших закладів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</si>
  <si>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</si>
  <si>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</si>
  <si>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</si>
  <si>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</si>
  <si>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Утримання та навчально-тренувальна робота комунальних дитячо-юнацьких спортивних шкіл</t>
  </si>
  <si>
    <t>08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</si>
  <si>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</si>
  <si>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</si>
  <si>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</si>
  <si>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</si>
  <si>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</si>
  <si>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</si>
  <si>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Утримання та забезпечення діяльності центрів соціальних служб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</si>
  <si>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</si>
  <si>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</si>
  <si>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</si>
  <si>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</si>
  <si>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</si>
  <si>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</si>
  <si>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10</t>
  </si>
  <si>
    <t>1080</t>
  </si>
  <si>
    <t>Надання спеціалізованої освіти мистецькими школами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</si>
  <si>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</si>
  <si>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</si>
  <si>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</si>
  <si>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</si>
  <si>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</si>
  <si>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</si>
  <si>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</si>
  <si>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</si>
  <si>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11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</si>
  <si>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</si>
  <si>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</si>
  <si>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</si>
  <si>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</si>
  <si>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12</t>
  </si>
  <si>
    <t>3210</t>
  </si>
  <si>
    <t>Організація та проведення громадських робіт</t>
  </si>
  <si>
    <t>Забезпечення надійної та безперебійної експлуатації ліфтів</t>
  </si>
  <si>
    <t>Інша діяльність, пов`язана з експлуатацією об`єктів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</si>
  <si>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</si>
  <si>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Інші заходи, пов`язані з економічною діяльністю</t>
  </si>
  <si>
    <t>15</t>
  </si>
  <si>
    <t>31</t>
  </si>
  <si>
    <t>Здійснення заходів із землеустрою</t>
  </si>
  <si>
    <t>37</t>
  </si>
  <si>
    <t>Поточні трансферти органам державного управління інших рівнів</t>
  </si>
  <si>
    <t>Нерозподілені видатки</t>
  </si>
  <si>
    <t>Резервний фонд місцевого бюджету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</si>
  <si>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</si>
  <si>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</si>
  <si>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</si>
  <si>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Всього по бюджету</t>
  </si>
  <si>
    <t>% виконання (гр6/гр4*100)</t>
  </si>
  <si>
    <t>Виконавчий комітет Чорноморської міської ради Одеського району Одеської області</t>
  </si>
  <si>
    <t>Управління соціальної політики Чорноморської міської ради Одеського району Одеської області</t>
  </si>
  <si>
    <t>Відділ  культури Чорноморської міської ради Одеського району Одеської області</t>
  </si>
  <si>
    <t>Відділ молоді та спорту Чорноморської міської ради Одеського району Одеської області</t>
  </si>
  <si>
    <t>Відділ комунального господарства та благоустрою Чорноморської міської ради Одеського району Одеської області</t>
  </si>
  <si>
    <t>Управління  капітального будівництва Чорноморської міської ради Одеського району Одеської області</t>
  </si>
  <si>
    <t>Управління комунальної власності та земельних відносин Чорноморської міської ради Одеського району Одеської області</t>
  </si>
  <si>
    <t>Фінансове управління Чорноморської міської ради Одеського району Одеської області</t>
  </si>
  <si>
    <t>загальний фонд</t>
  </si>
  <si>
    <t>спеціальний фонд</t>
  </si>
  <si>
    <t>РАЗОМ ПО БЮДЖЕТУ (БЕЗ ВЛАСНИХ НАДХОДЖЕНЬ БЮДЖЕТНИХ УСТАНОВ)</t>
  </si>
  <si>
    <t>Заходи та роботи з мобілізаційної підготовки місцевого значення</t>
  </si>
  <si>
    <t>Управління освіти Чорноморської міської ради Одеського району Одеської області</t>
  </si>
  <si>
    <t>Розроблення схем планування та забудови територій (містобудівної документації)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</si>
  <si>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</si>
  <si>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</si>
  <si>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</si>
  <si>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</si>
  <si>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</si>
  <si>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</si>
  <si>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</si>
  <si>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</si>
  <si>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</si>
  <si>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</si>
  <si>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</si>
  <si>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</si>
  <si>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Капітальні трансферти підприємствам (установам, організаціям)</t>
  </si>
  <si>
    <t>8340</t>
  </si>
  <si>
    <t>Природоохоронні заходи за рахунок цільових фондів</t>
  </si>
  <si>
    <t>6011</t>
  </si>
  <si>
    <t>Експлуатація та технічне обслуговування житлового фонду</t>
  </si>
  <si>
    <t>3220</t>
  </si>
  <si>
    <t>Капітальні трансферти органам державного управління інших рівнів</t>
  </si>
  <si>
    <t>Довідково</t>
  </si>
  <si>
    <t>Спеціальний фонд ( власні надходження бюджетних установ)</t>
  </si>
  <si>
    <t>09</t>
  </si>
  <si>
    <t>Служба у справах дітей Чорноморської міської ради Одеського району Одеської області</t>
  </si>
  <si>
    <t>Затверджено розписом на 2024 рік з урахуванням змін, грн</t>
  </si>
  <si>
    <t>Код відомчої класифікації</t>
  </si>
  <si>
    <t xml:space="preserve">Спеціальний фонд (без урахування власних надходжень бюджетних установ) </t>
  </si>
  <si>
    <t>2270</t>
  </si>
  <si>
    <t>2271</t>
  </si>
  <si>
    <t>2272</t>
  </si>
  <si>
    <t>2273</t>
  </si>
  <si>
    <t>2274</t>
  </si>
  <si>
    <t>2275</t>
  </si>
  <si>
    <t>2281</t>
  </si>
  <si>
    <t>Дослідження і розробки, окремі заходи розвитку по реалізації державних (регіональних) програм</t>
  </si>
  <si>
    <t>2600</t>
  </si>
  <si>
    <t>2610</t>
  </si>
  <si>
    <t>2700</t>
  </si>
  <si>
    <t>2730</t>
  </si>
  <si>
    <t>2010</t>
  </si>
  <si>
    <t>2152</t>
  </si>
  <si>
    <t>3242</t>
  </si>
  <si>
    <t>6030</t>
  </si>
  <si>
    <t>7350</t>
  </si>
  <si>
    <t>7680</t>
  </si>
  <si>
    <t>8210</t>
  </si>
  <si>
    <t>8220</t>
  </si>
  <si>
    <t>8230</t>
  </si>
  <si>
    <t>1022</t>
  </si>
  <si>
    <t>1031</t>
  </si>
  <si>
    <t>1032</t>
  </si>
  <si>
    <t>1120</t>
  </si>
  <si>
    <t>1151</t>
  </si>
  <si>
    <t>1152</t>
  </si>
  <si>
    <t>1160</t>
  </si>
  <si>
    <t>3140</t>
  </si>
  <si>
    <t>5031</t>
  </si>
  <si>
    <t>3031</t>
  </si>
  <si>
    <t>3032</t>
  </si>
  <si>
    <t>3050</t>
  </si>
  <si>
    <t>3090</t>
  </si>
  <si>
    <t>3121</t>
  </si>
  <si>
    <t>3123</t>
  </si>
  <si>
    <t>3160</t>
  </si>
  <si>
    <t>3171</t>
  </si>
  <si>
    <t>3180</t>
  </si>
  <si>
    <t>3192</t>
  </si>
  <si>
    <t>3230</t>
  </si>
  <si>
    <t>3112</t>
  </si>
  <si>
    <t>4081</t>
  </si>
  <si>
    <t>4082</t>
  </si>
  <si>
    <t>3133</t>
  </si>
  <si>
    <t>5011</t>
  </si>
  <si>
    <t>5012</t>
  </si>
  <si>
    <t>5061</t>
  </si>
  <si>
    <t>6015</t>
  </si>
  <si>
    <t>6017</t>
  </si>
  <si>
    <t>7461</t>
  </si>
  <si>
    <t>7693</t>
  </si>
  <si>
    <t>8110</t>
  </si>
  <si>
    <t>7130</t>
  </si>
  <si>
    <t>2620</t>
  </si>
  <si>
    <t>9000</t>
  </si>
  <si>
    <t>8710</t>
  </si>
  <si>
    <t>9770</t>
  </si>
  <si>
    <t>7640</t>
  </si>
  <si>
    <t>Заходи з енергозбереження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</si>
  <si>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</si>
  <si>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</si>
  <si>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</si>
  <si>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</si>
  <si>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</si>
  <si>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</si>
  <si>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</si>
  <si>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</si>
  <si>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3131</t>
  </si>
  <si>
    <t>Капітальний ремонт житлового фонду (приміщень)</t>
  </si>
  <si>
    <t>Реконструкція та реставрація</t>
  </si>
  <si>
    <t>3142</t>
  </si>
  <si>
    <t>Реконструкція та реставрація інших об`єктів</t>
  </si>
  <si>
    <t>6013</t>
  </si>
  <si>
    <t>Забезпечення діяльності водопровідно-каналізаційного господарства</t>
  </si>
  <si>
    <t>6050</t>
  </si>
  <si>
    <t>Попередження аварій та запобігання техногенним катастрофам у житлово-комунальному господарстві та на інших аварійних об`єктах комунальної власності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</si>
  <si>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</si>
  <si>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</si>
  <si>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</si>
  <si>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</si>
  <si>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7370</t>
  </si>
  <si>
    <t>Реалізація інших заходів щодо соціально-економічного розвитку територій</t>
  </si>
  <si>
    <t>7368</t>
  </si>
  <si>
    <t>Виконання інвестиційних проектів за рахунок субвенцій з інших бюджетів</t>
  </si>
  <si>
    <t>8775</t>
  </si>
  <si>
    <t>Інші заходи за рахунок коштів резервного фонду місцевого бюджету</t>
  </si>
  <si>
    <t>1154</t>
  </si>
  <si>
    <t>Забезпечення діяльності інклюзивно-ресурсних центрів за рахунок залишку коштів за освітньою субвенцією на кінець бюджетного періоду (крім залишку коштів, що мають цільове призначення, виділених відповідно до рішень Кабінету Міністрів України у попередніх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</si>
  <si>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</si>
  <si>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</si>
  <si>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5049</t>
  </si>
  <si>
    <t>Виконання окремих заходів з реалізації соціального проекту `Активні парки - локації здорової України`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</si>
  <si>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</si>
  <si>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</si>
  <si>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</si>
  <si>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</si>
  <si>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r>
      <t xml:space="preserve">Оперативна інформація по виконанню бюджету Чорноморської міської територіальної громади за видатками станом на 01.06.2024р. 
</t>
    </r>
    <r>
      <rPr>
        <sz val="14"/>
        <color theme="1"/>
        <rFont val="Times New Roman"/>
        <family val="1"/>
        <charset val="204"/>
      </rPr>
      <t>(зведені показники без урахування видатків за рахунок власних надходжень бюджетних установ)</t>
    </r>
  </si>
  <si>
    <t>Затверджено розписом за  січень-травень 2024 року, грн</t>
  </si>
  <si>
    <t>Всього профінансовано за січень-травень 2024 року, грн</t>
  </si>
  <si>
    <t>Касові видатки за січень-травень 2024 року, грн</t>
  </si>
  <si>
    <t>Оперативна інформація про виконання бюджету Чорноморської міської територіальної громади за видатками 
станом на 01.06.2024р.</t>
  </si>
  <si>
    <t>більше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</si>
</sst>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>
    <font>
      <sz val="10"/>
      <color theme="1"/>
      <name val="Calibri"/>
      <family val="2"/>
      <charset val="204"/>
      <scheme val="minor"/>
    </font>
    <font>
      <sz val="10"/>
      <color theme="1"/>
      <name val="Шрифт текста"/>
      <family val="2"/>
      <charset val="204"/>
    </font>
    <font>
      <sz val="10"/>
      <color theme="1"/>
      <name val="Шрифт текста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2" borderId="1" xfId="0" quotePrefix="1" applyFont="1" applyFill="1" applyBorder="1"/>
    <xf numFmtId="0" fontId="5" fillId="2" borderId="1" xfId="0" applyFont="1" applyFill="1" applyBorder="1" applyAlignment="1">
      <alignment wrapText="1"/>
    </xf>
    <xf numFmtId="0" fontId="6" fillId="0" borderId="0" xfId="0" applyFont="1"/>
    <xf numFmtId="0" fontId="4" fillId="0" borderId="0" xfId="0" applyFont="1"/>
    <xf numFmtId="4" fontId="5" fillId="2" borderId="1" xfId="0" applyNumberFormat="1" applyFont="1" applyFill="1" applyBorder="1"/>
    <xf numFmtId="164" fontId="5" fillId="2" borderId="1" xfId="0" applyNumberFormat="1" applyFont="1" applyFill="1" applyBorder="1"/>
    <xf numFmtId="0" fontId="3" fillId="3" borderId="1" xfId="0" quotePrefix="1" applyFont="1" applyFill="1" applyBorder="1"/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/>
    <xf numFmtId="164" fontId="3" fillId="3" borderId="1" xfId="0" applyNumberFormat="1" applyFont="1" applyFill="1" applyBorder="1"/>
    <xf numFmtId="164" fontId="8" fillId="3" borderId="1" xfId="0" applyNumberFormat="1" applyFont="1" applyFill="1" applyBorder="1"/>
    <xf numFmtId="4" fontId="0" fillId="0" borderId="0" xfId="0" applyNumberFormat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9" fillId="0" borderId="0" xfId="0" applyNumberFormat="1" applyFont="1"/>
    <xf numFmtId="4" fontId="5" fillId="0" borderId="0" xfId="0" applyNumberFormat="1" applyFont="1" applyAlignment="1">
      <alignment wrapText="1"/>
    </xf>
    <xf numFmtId="4" fontId="5" fillId="0" borderId="0" xfId="0" applyNumberFormat="1" applyFont="1"/>
    <xf numFmtId="0" fontId="0" fillId="0" borderId="0" xfId="0"/>
    <xf numFmtId="0" fontId="3" fillId="2" borderId="1" xfId="0" quotePrefix="1" applyFont="1" applyFill="1" applyBorder="1"/>
    <xf numFmtId="0" fontId="3" fillId="0" borderId="1" xfId="0" quotePrefix="1" applyFont="1" applyBorder="1"/>
    <xf numFmtId="0" fontId="3" fillId="0" borderId="0" xfId="0" applyFont="1" applyAlignment="1">
      <alignment wrapText="1"/>
    </xf>
    <xf numFmtId="4" fontId="3" fillId="2" borderId="1" xfId="0" applyNumberFormat="1" applyFont="1" applyFill="1" applyBorder="1"/>
    <xf numFmtId="4" fontId="3" fillId="0" borderId="1" xfId="0" applyNumberFormat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49" fontId="3" fillId="0" borderId="0" xfId="0" applyNumberFormat="1" applyFont="1"/>
    <xf numFmtId="4" fontId="3" fillId="0" borderId="0" xfId="0" applyNumberFormat="1" applyFont="1"/>
    <xf numFmtId="4" fontId="3" fillId="2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wrapText="1"/>
    </xf>
    <xf numFmtId="0" fontId="3" fillId="3" borderId="0" xfId="0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2" fontId="3" fillId="0" borderId="1" xfId="0" applyNumberFormat="1" applyFont="1" applyBorder="1"/>
    <xf numFmtId="4" fontId="4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zoomScaleSheetLayoutView="100" workbookViewId="0">
      <selection activeCell="L8" sqref="L8"/>
    </sheetView>
  </sheetViews>
  <sheetFormatPr defaultColWidth="9.140625" defaultRowHeight="12.75"/>
  <cols>
    <col min="2" max="2" width="48.7109375" customWidth="1"/>
    <col min="3" max="3" width="21.7109375" customWidth="1"/>
    <col min="4" max="4" width="17.42578125" customWidth="1"/>
    <col min="5" max="5" width="17.7109375" customWidth="1"/>
    <col min="6" max="6" width="19" customWidth="1"/>
    <col min="7" max="7" width="14.7109375" customWidth="1"/>
    <col min="9" max="9" width="11.28515625" bestFit="1" customWidth="1"/>
  </cols>
  <sheetData>
    <row r="1" spans="1:7" ht="82.5" customHeight="1">
      <c r="A1" s="38" t="s">
        <v>264</v>
      </c>
      <c r="B1" s="38"/>
      <c r="C1" s="38"/>
      <c r="D1" s="38"/>
      <c r="E1" s="38"/>
      <c r="F1" s="38"/>
      <c r="G1" s="38"/>
    </row>
    <row r="3" spans="1:7" ht="76.5" customHeight="1">
      <c r="A3" s="2" t="s">
        <v>165</v>
      </c>
      <c r="B3" s="2" t="s">
        <v>1</v>
      </c>
      <c r="C3" s="2" t="s">
        <v>164</v>
      </c>
      <c r="D3" s="2" t="s">
        <v>265</v>
      </c>
      <c r="E3" s="2" t="s">
        <v>266</v>
      </c>
      <c r="F3" s="2" t="s">
        <v>267</v>
      </c>
      <c r="G3" s="2" t="s">
        <v>126</v>
      </c>
    </row>
    <row r="4" spans="1:7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31.5">
      <c r="A5" s="3" t="s">
        <v>2</v>
      </c>
      <c r="B5" s="4" t="s">
        <v>127</v>
      </c>
      <c r="C5" s="7">
        <f>C6+C7</f>
        <v>162354709</v>
      </c>
      <c r="D5" s="7">
        <f>D6+D7</f>
        <v>73792399</v>
      </c>
      <c r="E5" s="7">
        <f t="shared" ref="E5:F5" si="0">E6+E7</f>
        <v>58932437.88000001</v>
      </c>
      <c r="F5" s="7">
        <f t="shared" si="0"/>
        <v>58726326.419999994</v>
      </c>
      <c r="G5" s="8">
        <f>F5/D5*100</f>
        <v>79.583164683397797</v>
      </c>
    </row>
    <row r="6" spans="1:7" ht="15.75">
      <c r="A6" s="9"/>
      <c r="B6" s="10" t="s">
        <v>135</v>
      </c>
      <c r="C6" s="11">
        <f>'Загальний фонд '!C7</f>
        <v>155137804</v>
      </c>
      <c r="D6" s="11">
        <f>'Загальний фонд '!D7</f>
        <v>67590444</v>
      </c>
      <c r="E6" s="11">
        <f>'Загальний фонд '!E7</f>
        <v>54961301.63000001</v>
      </c>
      <c r="F6" s="11">
        <f>'Загальний фонд '!F7</f>
        <v>54755190.169999994</v>
      </c>
      <c r="G6" s="12">
        <f>F6/D6*100</f>
        <v>81.010253712788156</v>
      </c>
    </row>
    <row r="7" spans="1:7" ht="15.75">
      <c r="A7" s="9"/>
      <c r="B7" s="10" t="s">
        <v>136</v>
      </c>
      <c r="C7" s="11">
        <f>'Спеціальний фонд без власних '!C7</f>
        <v>7216905</v>
      </c>
      <c r="D7" s="11">
        <f>'Спеціальний фонд без власних '!D7</f>
        <v>6201955</v>
      </c>
      <c r="E7" s="11">
        <f>'Спеціальний фонд без власних '!E7</f>
        <v>3971136.25</v>
      </c>
      <c r="F7" s="11">
        <f>'Спеціальний фонд без власних '!F7</f>
        <v>3971136.25</v>
      </c>
      <c r="G7" s="12">
        <f>F7/D7*100</f>
        <v>64.030394448202216</v>
      </c>
    </row>
    <row r="8" spans="1:7" ht="31.5">
      <c r="A8" s="3" t="s">
        <v>58</v>
      </c>
      <c r="B8" s="4" t="s">
        <v>139</v>
      </c>
      <c r="C8" s="7">
        <f>C9+C10</f>
        <v>456184707.99000001</v>
      </c>
      <c r="D8" s="7">
        <f t="shared" ref="D8:F8" si="1">D9+D10</f>
        <v>177783869.99000001</v>
      </c>
      <c r="E8" s="7">
        <f t="shared" si="1"/>
        <v>151093700.97</v>
      </c>
      <c r="F8" s="7">
        <f t="shared" si="1"/>
        <v>150349346.77000001</v>
      </c>
      <c r="G8" s="8">
        <f>F8/D8*100</f>
        <v>84.568609502345112</v>
      </c>
    </row>
    <row r="9" spans="1:7" ht="15.75">
      <c r="A9" s="9"/>
      <c r="B9" s="10" t="s">
        <v>135</v>
      </c>
      <c r="C9" s="11">
        <f>'Загальний фонд '!C139</f>
        <v>444141468.99000001</v>
      </c>
      <c r="D9" s="11">
        <f>'Загальний фонд '!D139</f>
        <v>172361193.99000001</v>
      </c>
      <c r="E9" s="11">
        <f>'Загальний фонд '!E139</f>
        <v>150806418.35999998</v>
      </c>
      <c r="F9" s="11">
        <f>'Загальний фонд '!F139</f>
        <v>150062064.16</v>
      </c>
      <c r="G9" s="12">
        <f t="shared" ref="G9:G36" si="2">F9/D9*100</f>
        <v>87.062557810261083</v>
      </c>
    </row>
    <row r="10" spans="1:7" ht="15.75">
      <c r="A10" s="9"/>
      <c r="B10" s="10" t="s">
        <v>136</v>
      </c>
      <c r="C10" s="11">
        <f>'Спеціальний фонд без власних '!C55</f>
        <v>12043239</v>
      </c>
      <c r="D10" s="11">
        <f>'Спеціальний фонд без власних '!D55</f>
        <v>5422676</v>
      </c>
      <c r="E10" s="11">
        <f>'Спеціальний фонд без власних '!E55</f>
        <v>287282.61</v>
      </c>
      <c r="F10" s="11">
        <f>'Спеціальний фонд без власних '!F55</f>
        <v>287282.61</v>
      </c>
      <c r="G10" s="12">
        <v>0</v>
      </c>
    </row>
    <row r="11" spans="1:7" ht="47.25">
      <c r="A11" s="3" t="s">
        <v>78</v>
      </c>
      <c r="B11" s="4" t="s">
        <v>128</v>
      </c>
      <c r="C11" s="7">
        <f>C12+C13</f>
        <v>99620965</v>
      </c>
      <c r="D11" s="7">
        <f t="shared" ref="D11:E11" si="3">D12+D13</f>
        <v>40942553</v>
      </c>
      <c r="E11" s="7">
        <f t="shared" si="3"/>
        <v>30519970.579999998</v>
      </c>
      <c r="F11" s="7">
        <f>F12+F13</f>
        <v>30380538.060000002</v>
      </c>
      <c r="G11" s="8">
        <f t="shared" si="2"/>
        <v>74.202842358169505</v>
      </c>
    </row>
    <row r="12" spans="1:7" ht="15.75">
      <c r="A12" s="9"/>
      <c r="B12" s="10" t="s">
        <v>135</v>
      </c>
      <c r="C12" s="11">
        <f>'Загальний фонд '!C395</f>
        <v>99620965</v>
      </c>
      <c r="D12" s="11">
        <f>'Загальний фонд '!D395</f>
        <v>40942553</v>
      </c>
      <c r="E12" s="11">
        <f>'Загальний фонд '!E395</f>
        <v>30519970.579999998</v>
      </c>
      <c r="F12" s="11">
        <f>'Загальний фонд '!F395</f>
        <v>30380538.060000002</v>
      </c>
      <c r="G12" s="12">
        <f t="shared" si="2"/>
        <v>74.202842358169505</v>
      </c>
    </row>
    <row r="13" spans="1:7" ht="15.75">
      <c r="A13" s="9"/>
      <c r="B13" s="10" t="s">
        <v>136</v>
      </c>
      <c r="C13" s="11">
        <f>0</f>
        <v>0</v>
      </c>
      <c r="D13" s="11">
        <f>0</f>
        <v>0</v>
      </c>
      <c r="E13" s="11">
        <f>0</f>
        <v>0</v>
      </c>
      <c r="F13" s="11">
        <f>0</f>
        <v>0</v>
      </c>
      <c r="G13" s="12">
        <v>0</v>
      </c>
    </row>
    <row r="14" spans="1:7" s="20" customFormat="1" ht="47.25">
      <c r="A14" s="3" t="s">
        <v>162</v>
      </c>
      <c r="B14" s="4" t="s">
        <v>163</v>
      </c>
      <c r="C14" s="7">
        <f>C15+C16</f>
        <v>2530500</v>
      </c>
      <c r="D14" s="7">
        <f t="shared" ref="D14:E14" si="4">D15+D16</f>
        <v>1081300</v>
      </c>
      <c r="E14" s="7">
        <f t="shared" si="4"/>
        <v>897618.77</v>
      </c>
      <c r="F14" s="7">
        <f>F15+F16</f>
        <v>896768.82</v>
      </c>
      <c r="G14" s="8">
        <f t="shared" ref="G14" si="5">F14/D14*100</f>
        <v>82.934321649865893</v>
      </c>
    </row>
    <row r="15" spans="1:7" s="20" customFormat="1" ht="15.75">
      <c r="A15" s="9"/>
      <c r="B15" s="10" t="s">
        <v>135</v>
      </c>
      <c r="C15" s="11">
        <f>'Загальний фонд '!C530</f>
        <v>2530500</v>
      </c>
      <c r="D15" s="11">
        <f>'Загальний фонд '!D530</f>
        <v>1081300</v>
      </c>
      <c r="E15" s="11">
        <f>'Загальний фонд '!E530</f>
        <v>897618.77</v>
      </c>
      <c r="F15" s="11">
        <f>'Загальний фонд '!F530</f>
        <v>896768.82</v>
      </c>
      <c r="G15" s="12">
        <f t="shared" si="2"/>
        <v>82.934321649865893</v>
      </c>
    </row>
    <row r="16" spans="1:7" s="20" customFormat="1" ht="15.75">
      <c r="A16" s="9"/>
      <c r="B16" s="10" t="s">
        <v>136</v>
      </c>
      <c r="C16" s="11">
        <f>0</f>
        <v>0</v>
      </c>
      <c r="D16" s="11">
        <f>0</f>
        <v>0</v>
      </c>
      <c r="E16" s="11">
        <f>0</f>
        <v>0</v>
      </c>
      <c r="F16" s="11">
        <f>0</f>
        <v>0</v>
      </c>
      <c r="G16" s="12">
        <v>0</v>
      </c>
    </row>
    <row r="17" spans="1:7" ht="31.5">
      <c r="A17" s="3" t="s">
        <v>92</v>
      </c>
      <c r="B17" s="4" t="s">
        <v>129</v>
      </c>
      <c r="C17" s="7">
        <f>C18+C19</f>
        <v>56631300</v>
      </c>
      <c r="D17" s="7">
        <f t="shared" ref="D17:F17" si="6">D18+D19</f>
        <v>24495300</v>
      </c>
      <c r="E17" s="7">
        <f t="shared" si="6"/>
        <v>19963101.729999997</v>
      </c>
      <c r="F17" s="7">
        <f t="shared" si="6"/>
        <v>19918909.309999995</v>
      </c>
      <c r="G17" s="8">
        <f t="shared" si="2"/>
        <v>81.317270292668368</v>
      </c>
    </row>
    <row r="18" spans="1:7" ht="15.75">
      <c r="A18" s="9"/>
      <c r="B18" s="10" t="s">
        <v>135</v>
      </c>
      <c r="C18" s="11">
        <f>'Загальний фонд '!C569</f>
        <v>56631300</v>
      </c>
      <c r="D18" s="11">
        <f>'Загальний фонд '!D569</f>
        <v>24495300</v>
      </c>
      <c r="E18" s="11">
        <f>'Загальний фонд '!E569</f>
        <v>19963101.729999997</v>
      </c>
      <c r="F18" s="11">
        <f>'Загальний фонд '!F569</f>
        <v>19918909.309999995</v>
      </c>
      <c r="G18" s="12">
        <f t="shared" si="2"/>
        <v>81.317270292668368</v>
      </c>
    </row>
    <row r="19" spans="1:7" ht="15.75">
      <c r="A19" s="9"/>
      <c r="B19" s="10" t="s">
        <v>136</v>
      </c>
      <c r="C19" s="11">
        <f>0</f>
        <v>0</v>
      </c>
      <c r="D19" s="11">
        <f>0</f>
        <v>0</v>
      </c>
      <c r="E19" s="11">
        <f>0</f>
        <v>0</v>
      </c>
      <c r="F19" s="11">
        <f>0</f>
        <v>0</v>
      </c>
      <c r="G19" s="12">
        <v>0</v>
      </c>
    </row>
    <row r="20" spans="1:7" ht="47.25">
      <c r="A20" s="3" t="s">
        <v>103</v>
      </c>
      <c r="B20" s="4" t="s">
        <v>130</v>
      </c>
      <c r="C20" s="7">
        <f>C21+C22</f>
        <v>7182144</v>
      </c>
      <c r="D20" s="7">
        <f>D21+D22</f>
        <v>3431185</v>
      </c>
      <c r="E20" s="7">
        <f>E21+E22</f>
        <v>2470821.6799999997</v>
      </c>
      <c r="F20" s="7">
        <f>F21+F22</f>
        <v>2446485.2399999998</v>
      </c>
      <c r="G20" s="8">
        <f t="shared" si="2"/>
        <v>71.30146698589553</v>
      </c>
    </row>
    <row r="21" spans="1:7" ht="15.75">
      <c r="A21" s="9"/>
      <c r="B21" s="10" t="s">
        <v>135</v>
      </c>
      <c r="C21" s="11">
        <f>'Загальний фонд '!C696</f>
        <v>7182144</v>
      </c>
      <c r="D21" s="11">
        <f>'Загальний фонд '!D696</f>
        <v>3431185</v>
      </c>
      <c r="E21" s="11">
        <f>'Загальний фонд '!E696</f>
        <v>2470821.6799999997</v>
      </c>
      <c r="F21" s="11">
        <f>'Загальний фонд '!F696</f>
        <v>2446485.2399999998</v>
      </c>
      <c r="G21" s="12">
        <f t="shared" si="2"/>
        <v>71.30146698589553</v>
      </c>
    </row>
    <row r="22" spans="1:7" ht="15.75">
      <c r="A22" s="9"/>
      <c r="B22" s="10" t="s">
        <v>136</v>
      </c>
      <c r="C22" s="11">
        <f>0</f>
        <v>0</v>
      </c>
      <c r="D22" s="11">
        <f>0</f>
        <v>0</v>
      </c>
      <c r="E22" s="11">
        <f>0</f>
        <v>0</v>
      </c>
      <c r="F22" s="11">
        <f>0</f>
        <v>0</v>
      </c>
      <c r="G22" s="12">
        <v>0</v>
      </c>
    </row>
    <row r="23" spans="1:7" ht="47.25">
      <c r="A23" s="3" t="s">
        <v>108</v>
      </c>
      <c r="B23" s="4" t="s">
        <v>131</v>
      </c>
      <c r="C23" s="7">
        <f>C24+C25</f>
        <v>149525144.44</v>
      </c>
      <c r="D23" s="7">
        <f t="shared" ref="D23:F23" si="7">D24+D25</f>
        <v>84234532.439999998</v>
      </c>
      <c r="E23" s="7">
        <f t="shared" si="7"/>
        <v>73112383.25</v>
      </c>
      <c r="F23" s="7">
        <f t="shared" si="7"/>
        <v>71818642.449999988</v>
      </c>
      <c r="G23" s="8">
        <f t="shared" si="2"/>
        <v>85.260332514050802</v>
      </c>
    </row>
    <row r="24" spans="1:7" ht="15.75">
      <c r="A24" s="9"/>
      <c r="B24" s="10" t="s">
        <v>135</v>
      </c>
      <c r="C24" s="11">
        <f>'Загальний фонд '!C776</f>
        <v>143061210</v>
      </c>
      <c r="D24" s="11">
        <f>'Загальний фонд '!D776</f>
        <v>81192410</v>
      </c>
      <c r="E24" s="11">
        <f>'Загальний фонд '!E776</f>
        <v>71779979.810000002</v>
      </c>
      <c r="F24" s="11">
        <f>'Загальний фонд '!F776</f>
        <v>71769412.179999992</v>
      </c>
      <c r="G24" s="12">
        <f t="shared" si="2"/>
        <v>88.394238057473586</v>
      </c>
    </row>
    <row r="25" spans="1:7" ht="15.75">
      <c r="A25" s="9"/>
      <c r="B25" s="10" t="s">
        <v>136</v>
      </c>
      <c r="C25" s="11">
        <f>'Спеціальний фонд без власних '!C84</f>
        <v>6463934.4400000004</v>
      </c>
      <c r="D25" s="11">
        <f>'Спеціальний фонд без власних '!D84</f>
        <v>3042122.44</v>
      </c>
      <c r="E25" s="11">
        <f>'Спеціальний фонд без власних '!E84</f>
        <v>1332403.44</v>
      </c>
      <c r="F25" s="11">
        <f>'Спеціальний фонд без власних '!F84</f>
        <v>49230.27</v>
      </c>
      <c r="G25" s="12">
        <f>F25/D25*100</f>
        <v>1.6182869352227649</v>
      </c>
    </row>
    <row r="26" spans="1:7" ht="47.25">
      <c r="A26" s="3" t="s">
        <v>115</v>
      </c>
      <c r="B26" s="4" t="s">
        <v>132</v>
      </c>
      <c r="C26" s="7">
        <f>C27+C28</f>
        <v>114447166</v>
      </c>
      <c r="D26" s="7">
        <f t="shared" ref="D26:F26" si="8">D27+D28</f>
        <v>95687422</v>
      </c>
      <c r="E26" s="7">
        <f t="shared" si="8"/>
        <v>23912593.190000001</v>
      </c>
      <c r="F26" s="7">
        <f t="shared" si="8"/>
        <v>18285746.780000001</v>
      </c>
      <c r="G26" s="8">
        <f t="shared" si="2"/>
        <v>19.109875047109117</v>
      </c>
    </row>
    <row r="27" spans="1:7" ht="15.75">
      <c r="A27" s="9"/>
      <c r="B27" s="10" t="s">
        <v>135</v>
      </c>
      <c r="C27" s="11">
        <f>'Загальний фонд '!C863</f>
        <v>4485000</v>
      </c>
      <c r="D27" s="11">
        <f>'Загальний фонд '!D863</f>
        <v>2188100</v>
      </c>
      <c r="E27" s="11">
        <f>'Загальний фонд '!E863</f>
        <v>1621680.91</v>
      </c>
      <c r="F27" s="11">
        <f>'Загальний фонд '!F863</f>
        <v>1616972.5</v>
      </c>
      <c r="G27" s="12">
        <f t="shared" si="2"/>
        <v>73.898473561537401</v>
      </c>
    </row>
    <row r="28" spans="1:7" ht="15.75">
      <c r="A28" s="9"/>
      <c r="B28" s="10" t="s">
        <v>136</v>
      </c>
      <c r="C28" s="11">
        <f>'Спеціальний фонд без власних '!C124</f>
        <v>109962166</v>
      </c>
      <c r="D28" s="11">
        <f>'Спеціальний фонд без власних '!D124</f>
        <v>93499322</v>
      </c>
      <c r="E28" s="11">
        <f>'Спеціальний фонд без власних '!E124</f>
        <v>22290912.280000001</v>
      </c>
      <c r="F28" s="11">
        <f>'Спеціальний фонд без власних '!F124</f>
        <v>16668774.280000001</v>
      </c>
      <c r="G28" s="12">
        <v>0</v>
      </c>
    </row>
    <row r="29" spans="1:7" ht="47.25">
      <c r="A29" s="3" t="s">
        <v>116</v>
      </c>
      <c r="B29" s="4" t="s">
        <v>133</v>
      </c>
      <c r="C29" s="7">
        <f>C30+C31</f>
        <v>24436100</v>
      </c>
      <c r="D29" s="7">
        <f t="shared" ref="D29:F29" si="9">D30+D31</f>
        <v>10736800</v>
      </c>
      <c r="E29" s="7">
        <f t="shared" si="9"/>
        <v>8222794.5599999996</v>
      </c>
      <c r="F29" s="7">
        <f t="shared" si="9"/>
        <v>8097656.7599999998</v>
      </c>
      <c r="G29" s="8">
        <f t="shared" si="2"/>
        <v>75.419647939795837</v>
      </c>
    </row>
    <row r="30" spans="1:7" ht="15.75">
      <c r="A30" s="9"/>
      <c r="B30" s="10" t="s">
        <v>135</v>
      </c>
      <c r="C30" s="11">
        <f>'Загальний фонд '!C891</f>
        <v>24436100</v>
      </c>
      <c r="D30" s="11">
        <f>'Загальний фонд '!D891</f>
        <v>10736800</v>
      </c>
      <c r="E30" s="11">
        <f>'Загальний фонд '!E891</f>
        <v>8222794.5599999996</v>
      </c>
      <c r="F30" s="11">
        <f>'Загальний фонд '!F891</f>
        <v>8097656.7599999998</v>
      </c>
      <c r="G30" s="12">
        <f t="shared" si="2"/>
        <v>75.419647939795837</v>
      </c>
    </row>
    <row r="31" spans="1:7" ht="15.75">
      <c r="A31" s="9"/>
      <c r="B31" s="10" t="s">
        <v>136</v>
      </c>
      <c r="C31" s="11">
        <f>0</f>
        <v>0</v>
      </c>
      <c r="D31" s="11">
        <f>0</f>
        <v>0</v>
      </c>
      <c r="E31" s="11">
        <f>0</f>
        <v>0</v>
      </c>
      <c r="F31" s="11">
        <f>0</f>
        <v>0</v>
      </c>
      <c r="G31" s="12">
        <v>0</v>
      </c>
    </row>
    <row r="32" spans="1:7" ht="47.25">
      <c r="A32" s="3" t="s">
        <v>118</v>
      </c>
      <c r="B32" s="4" t="s">
        <v>134</v>
      </c>
      <c r="C32" s="7">
        <f>C33+C34</f>
        <v>54271425</v>
      </c>
      <c r="D32" s="7">
        <f t="shared" ref="D32:F32" si="10">D33+D34</f>
        <v>49277248</v>
      </c>
      <c r="E32" s="7">
        <f t="shared" si="10"/>
        <v>40811500.879999995</v>
      </c>
      <c r="F32" s="7">
        <f t="shared" si="10"/>
        <v>40809167.379999995</v>
      </c>
      <c r="G32" s="8">
        <f t="shared" si="2"/>
        <v>82.815435188263749</v>
      </c>
    </row>
    <row r="33" spans="1:9" ht="15.75">
      <c r="A33" s="9"/>
      <c r="B33" s="10" t="s">
        <v>135</v>
      </c>
      <c r="C33" s="11">
        <f>'Загальний фонд '!C951</f>
        <v>25075462</v>
      </c>
      <c r="D33" s="11">
        <f>'Загальний фонд '!D951</f>
        <v>20081285</v>
      </c>
      <c r="E33" s="11">
        <f>'Загальний фонд '!E951</f>
        <v>13877537.879999999</v>
      </c>
      <c r="F33" s="11">
        <f>'Загальний фонд '!F951</f>
        <v>13875204.379999999</v>
      </c>
      <c r="G33" s="13">
        <f t="shared" si="2"/>
        <v>69.095201726383536</v>
      </c>
    </row>
    <row r="34" spans="1:9" ht="15.75">
      <c r="A34" s="9"/>
      <c r="B34" s="10" t="s">
        <v>136</v>
      </c>
      <c r="C34" s="11">
        <f>'Спеціальний фонд без власних '!C195</f>
        <v>29195963</v>
      </c>
      <c r="D34" s="11">
        <f>'Спеціальний фонд без власних '!D195</f>
        <v>29195963</v>
      </c>
      <c r="E34" s="11">
        <f>'Спеціальний фонд без власних '!E195</f>
        <v>26933963</v>
      </c>
      <c r="F34" s="11">
        <f>'Спеціальний фонд без власних '!F195</f>
        <v>26933963</v>
      </c>
      <c r="G34" s="13">
        <f t="shared" si="2"/>
        <v>92.252353518875196</v>
      </c>
    </row>
    <row r="35" spans="1:9" ht="42" customHeight="1">
      <c r="A35" s="3"/>
      <c r="B35" s="4" t="s">
        <v>137</v>
      </c>
      <c r="C35" s="7">
        <f>C36+C37</f>
        <v>1127184161.4300001</v>
      </c>
      <c r="D35" s="7">
        <f>D36+D37</f>
        <v>561462609.43000007</v>
      </c>
      <c r="E35" s="7">
        <f t="shared" ref="E35:F35" si="11">E36+E37</f>
        <v>409936923.49000001</v>
      </c>
      <c r="F35" s="7">
        <f t="shared" si="11"/>
        <v>401729587.99000001</v>
      </c>
      <c r="G35" s="8">
        <f t="shared" si="2"/>
        <v>71.550550516237948</v>
      </c>
    </row>
    <row r="36" spans="1:9" ht="15.75">
      <c r="A36" s="9"/>
      <c r="B36" s="10" t="s">
        <v>135</v>
      </c>
      <c r="C36" s="11">
        <f>C6+C9+C12+C15+C18+C21+C24+C27+C30+C33</f>
        <v>962301953.99000001</v>
      </c>
      <c r="D36" s="11">
        <f t="shared" ref="D36:F36" si="12">D6+D9+D12+D15+D18+D21+D24+D27+D30+D33</f>
        <v>424100570.99000001</v>
      </c>
      <c r="E36" s="11">
        <f t="shared" si="12"/>
        <v>355121225.91000003</v>
      </c>
      <c r="F36" s="11">
        <f t="shared" si="12"/>
        <v>353819201.57999998</v>
      </c>
      <c r="G36" s="12">
        <f t="shared" si="2"/>
        <v>83.428136103203414</v>
      </c>
      <c r="I36" s="14"/>
    </row>
    <row r="37" spans="1:9" ht="15.75">
      <c r="A37" s="9"/>
      <c r="B37" s="10" t="s">
        <v>136</v>
      </c>
      <c r="C37" s="11">
        <f>C7+C10+C13+C16+C19+C22+C25+C28+C31+C34</f>
        <v>164882207.44</v>
      </c>
      <c r="D37" s="11">
        <f t="shared" ref="D37:F37" si="13">D7+D10+D13+D16+D19+D22+D25+D28+D31+D34</f>
        <v>137362038.44</v>
      </c>
      <c r="E37" s="11">
        <f t="shared" si="13"/>
        <v>54815697.579999998</v>
      </c>
      <c r="F37" s="11">
        <f t="shared" si="13"/>
        <v>47910386.409999996</v>
      </c>
      <c r="G37" s="12">
        <f>F37/D37*100</f>
        <v>34.878913384011369</v>
      </c>
      <c r="I37" s="14"/>
    </row>
    <row r="39" spans="1:9" ht="18.75">
      <c r="A39" s="5"/>
      <c r="B39" s="39" t="s">
        <v>134</v>
      </c>
      <c r="C39" s="39"/>
      <c r="D39" s="39"/>
      <c r="E39" s="39"/>
      <c r="F39" s="39"/>
      <c r="G39" s="39"/>
    </row>
    <row r="42" spans="1:9">
      <c r="C42" s="14"/>
      <c r="D42" s="14"/>
      <c r="E42" s="14"/>
      <c r="F42" s="14"/>
    </row>
    <row r="43" spans="1:9">
      <c r="C43" s="14"/>
    </row>
    <row r="44" spans="1:9">
      <c r="C44" s="14"/>
    </row>
  </sheetData>
  <mergeCells count="2">
    <mergeCell ref="A1:G1"/>
    <mergeCell ref="B39:G39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0"/>
  <sheetViews>
    <sheetView zoomScaleNormal="100" zoomScaleSheetLayoutView="100" workbookViewId="0">
      <selection activeCell="P540" sqref="P540"/>
    </sheetView>
  </sheetViews>
  <sheetFormatPr defaultColWidth="9.140625" defaultRowHeight="15.75"/>
  <cols>
    <col min="1" max="1" width="9" style="29" customWidth="1"/>
    <col min="2" max="2" width="49.28515625" style="23" customWidth="1"/>
    <col min="3" max="3" width="24.85546875" style="1" customWidth="1"/>
    <col min="4" max="4" width="24.28515625" style="1" customWidth="1"/>
    <col min="5" max="5" width="20.85546875" style="1" customWidth="1"/>
    <col min="6" max="6" width="19.5703125" style="1" customWidth="1"/>
    <col min="7" max="7" width="15.85546875" style="1" customWidth="1"/>
    <col min="8" max="16384" width="9.140625" style="1"/>
  </cols>
  <sheetData>
    <row r="1" spans="1:7">
      <c r="A1" s="1"/>
    </row>
    <row r="2" spans="1:7" ht="51.75" customHeight="1">
      <c r="A2" s="40" t="s">
        <v>268</v>
      </c>
      <c r="B2" s="40"/>
      <c r="C2" s="40"/>
      <c r="D2" s="40"/>
      <c r="E2" s="40"/>
      <c r="F2" s="40"/>
      <c r="G2" s="40"/>
    </row>
    <row r="3" spans="1:7">
      <c r="A3" s="41" t="s">
        <v>0</v>
      </c>
      <c r="B3" s="41"/>
      <c r="C3" s="41"/>
      <c r="D3" s="41"/>
      <c r="E3" s="41"/>
      <c r="F3" s="41"/>
      <c r="G3" s="41"/>
    </row>
    <row r="5" spans="1:7" ht="63">
      <c r="A5" s="2" t="s">
        <v>165</v>
      </c>
      <c r="B5" s="2" t="s">
        <v>1</v>
      </c>
      <c r="C5" s="2" t="s">
        <v>164</v>
      </c>
      <c r="D5" s="2" t="s">
        <v>265</v>
      </c>
      <c r="E5" s="2" t="s">
        <v>266</v>
      </c>
      <c r="F5" s="2" t="s">
        <v>267</v>
      </c>
      <c r="G5" s="2" t="s">
        <v>126</v>
      </c>
    </row>
    <row r="6" spans="1:7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34.5" customHeight="1">
      <c r="A7" s="3" t="s">
        <v>2</v>
      </c>
      <c r="B7" s="4" t="s">
        <v>127</v>
      </c>
      <c r="C7" s="7">
        <v>155137804</v>
      </c>
      <c r="D7" s="7">
        <v>67590444</v>
      </c>
      <c r="E7" s="7">
        <v>54961301.63000001</v>
      </c>
      <c r="F7" s="7">
        <v>54755190.169999994</v>
      </c>
      <c r="G7" s="7">
        <v>81.010253712788156</v>
      </c>
    </row>
    <row r="8" spans="1:7">
      <c r="A8" s="22" t="s">
        <v>3</v>
      </c>
      <c r="B8" s="16" t="s">
        <v>4</v>
      </c>
      <c r="C8" s="25">
        <v>155137804</v>
      </c>
      <c r="D8" s="25">
        <v>67590444</v>
      </c>
      <c r="E8" s="25">
        <v>54961301.63000001</v>
      </c>
      <c r="F8" s="25">
        <v>54755190.169999994</v>
      </c>
      <c r="G8" s="25">
        <v>81.010253712788156</v>
      </c>
    </row>
    <row r="9" spans="1:7">
      <c r="A9" s="22" t="s">
        <v>5</v>
      </c>
      <c r="B9" s="16" t="s">
        <v>6</v>
      </c>
      <c r="C9" s="25">
        <v>82793300</v>
      </c>
      <c r="D9" s="25">
        <v>34489100</v>
      </c>
      <c r="E9" s="25">
        <v>31346688.399999999</v>
      </c>
      <c r="F9" s="25">
        <v>31343123.689999998</v>
      </c>
      <c r="G9" s="25">
        <v>90.878346173138752</v>
      </c>
    </row>
    <row r="10" spans="1:7">
      <c r="A10" s="22" t="s">
        <v>7</v>
      </c>
      <c r="B10" s="16" t="s">
        <v>8</v>
      </c>
      <c r="C10" s="25">
        <v>67844200</v>
      </c>
      <c r="D10" s="25">
        <v>28247100</v>
      </c>
      <c r="E10" s="25">
        <v>25738578.539999999</v>
      </c>
      <c r="F10" s="25">
        <v>25735963.469999999</v>
      </c>
      <c r="G10" s="25">
        <v>91.110108542115825</v>
      </c>
    </row>
    <row r="11" spans="1:7">
      <c r="A11" s="22" t="s">
        <v>9</v>
      </c>
      <c r="B11" s="16" t="s">
        <v>10</v>
      </c>
      <c r="C11" s="25">
        <v>67844200</v>
      </c>
      <c r="D11" s="25">
        <v>28247100</v>
      </c>
      <c r="E11" s="25">
        <v>25738578.539999999</v>
      </c>
      <c r="F11" s="25">
        <v>25735963.469999999</v>
      </c>
      <c r="G11" s="25">
        <v>91.110108542115825</v>
      </c>
    </row>
    <row r="12" spans="1:7">
      <c r="A12" s="22" t="s">
        <v>11</v>
      </c>
      <c r="B12" s="16" t="s">
        <v>12</v>
      </c>
      <c r="C12" s="25">
        <v>14949100</v>
      </c>
      <c r="D12" s="25">
        <v>6242000</v>
      </c>
      <c r="E12" s="25">
        <v>5608109.8600000003</v>
      </c>
      <c r="F12" s="25">
        <v>5607160.2199999997</v>
      </c>
      <c r="G12" s="25">
        <v>89.829545338032673</v>
      </c>
    </row>
    <row r="13" spans="1:7">
      <c r="A13" s="22" t="s">
        <v>13</v>
      </c>
      <c r="B13" s="16" t="s">
        <v>14</v>
      </c>
      <c r="C13" s="25">
        <v>27467900</v>
      </c>
      <c r="D13" s="25">
        <v>11811830</v>
      </c>
      <c r="E13" s="25">
        <v>5889753.7999999998</v>
      </c>
      <c r="F13" s="25">
        <v>5708195.6399999997</v>
      </c>
      <c r="G13" s="25">
        <v>48.326090368723555</v>
      </c>
    </row>
    <row r="14" spans="1:7">
      <c r="A14" s="22" t="s">
        <v>15</v>
      </c>
      <c r="B14" s="16" t="s">
        <v>16</v>
      </c>
      <c r="C14" s="25">
        <v>5251730</v>
      </c>
      <c r="D14" s="25">
        <v>3075930</v>
      </c>
      <c r="E14" s="25">
        <v>2356098.3199999998</v>
      </c>
      <c r="F14" s="25">
        <v>2356098.3199999998</v>
      </c>
      <c r="G14" s="25">
        <v>76.597917377833696</v>
      </c>
    </row>
    <row r="15" spans="1:7">
      <c r="A15" s="22" t="s">
        <v>19</v>
      </c>
      <c r="B15" s="16" t="s">
        <v>20</v>
      </c>
      <c r="C15" s="25">
        <v>15642330</v>
      </c>
      <c r="D15" s="25">
        <v>6027260</v>
      </c>
      <c r="E15" s="25">
        <v>1895586.66</v>
      </c>
      <c r="F15" s="25">
        <v>1869301.14</v>
      </c>
      <c r="G15" s="25">
        <v>31.014111553176733</v>
      </c>
    </row>
    <row r="16" spans="1:7">
      <c r="A16" s="22" t="s">
        <v>21</v>
      </c>
      <c r="B16" s="16" t="s">
        <v>22</v>
      </c>
      <c r="C16" s="25">
        <v>40000</v>
      </c>
      <c r="D16" s="25">
        <v>18000</v>
      </c>
      <c r="E16" s="25">
        <v>9305.9599999999991</v>
      </c>
      <c r="F16" s="25">
        <v>9305.9599999999991</v>
      </c>
      <c r="G16" s="25">
        <v>51.699777777777776</v>
      </c>
    </row>
    <row r="17" spans="1:7">
      <c r="A17" s="22" t="s">
        <v>167</v>
      </c>
      <c r="B17" s="16" t="s">
        <v>23</v>
      </c>
      <c r="C17" s="25">
        <v>6474800</v>
      </c>
      <c r="D17" s="25">
        <v>2676600</v>
      </c>
      <c r="E17" s="25">
        <v>1624362.8599999999</v>
      </c>
      <c r="F17" s="25">
        <v>1469090.2199999997</v>
      </c>
      <c r="G17" s="25">
        <v>54.886431293431961</v>
      </c>
    </row>
    <row r="18" spans="1:7">
      <c r="A18" s="22" t="s">
        <v>168</v>
      </c>
      <c r="B18" s="16" t="s">
        <v>24</v>
      </c>
      <c r="C18" s="25">
        <v>1824800</v>
      </c>
      <c r="D18" s="25">
        <v>778700</v>
      </c>
      <c r="E18" s="25">
        <v>664639.5</v>
      </c>
      <c r="F18" s="25">
        <v>664639.5</v>
      </c>
      <c r="G18" s="25">
        <v>85.352446385000647</v>
      </c>
    </row>
    <row r="19" spans="1:7">
      <c r="A19" s="22" t="s">
        <v>169</v>
      </c>
      <c r="B19" s="16" t="s">
        <v>25</v>
      </c>
      <c r="C19" s="25">
        <v>181050</v>
      </c>
      <c r="D19" s="25">
        <v>72600</v>
      </c>
      <c r="E19" s="25">
        <v>30124.28</v>
      </c>
      <c r="F19" s="25">
        <v>29325.25</v>
      </c>
      <c r="G19" s="25">
        <v>40.392906336088153</v>
      </c>
    </row>
    <row r="20" spans="1:7">
      <c r="A20" s="22" t="s">
        <v>170</v>
      </c>
      <c r="B20" s="16" t="s">
        <v>26</v>
      </c>
      <c r="C20" s="25">
        <v>2902950</v>
      </c>
      <c r="D20" s="25">
        <v>1029800</v>
      </c>
      <c r="E20" s="25">
        <v>674971.86</v>
      </c>
      <c r="F20" s="25">
        <v>521113.20999999996</v>
      </c>
      <c r="G20" s="25">
        <v>50.60334142551951</v>
      </c>
    </row>
    <row r="21" spans="1:7">
      <c r="A21" s="22" t="s">
        <v>171</v>
      </c>
      <c r="B21" s="16" t="s">
        <v>27</v>
      </c>
      <c r="C21" s="25">
        <v>227600</v>
      </c>
      <c r="D21" s="25">
        <v>122300</v>
      </c>
      <c r="E21" s="25">
        <v>84471.79</v>
      </c>
      <c r="F21" s="25">
        <v>84005.48</v>
      </c>
      <c r="G21" s="25">
        <v>68.688045789043329</v>
      </c>
    </row>
    <row r="22" spans="1:7" ht="31.5">
      <c r="A22" s="22" t="s">
        <v>172</v>
      </c>
      <c r="B22" s="16" t="s">
        <v>28</v>
      </c>
      <c r="C22" s="25">
        <v>1338400</v>
      </c>
      <c r="D22" s="25">
        <v>673200</v>
      </c>
      <c r="E22" s="25">
        <v>170155.43</v>
      </c>
      <c r="F22" s="25">
        <v>170006.78</v>
      </c>
      <c r="G22" s="25">
        <v>25.253532382650029</v>
      </c>
    </row>
    <row r="23" spans="1:7" ht="31.5">
      <c r="A23" s="22" t="s">
        <v>29</v>
      </c>
      <c r="B23" s="16" t="s">
        <v>30</v>
      </c>
      <c r="C23" s="25">
        <v>59040</v>
      </c>
      <c r="D23" s="25">
        <v>14040</v>
      </c>
      <c r="E23" s="25">
        <v>4400</v>
      </c>
      <c r="F23" s="25">
        <v>4400</v>
      </c>
      <c r="G23" s="25">
        <v>31.339031339031337</v>
      </c>
    </row>
    <row r="24" spans="1:7" ht="47.25">
      <c r="A24" s="22" t="s">
        <v>31</v>
      </c>
      <c r="B24" s="16" t="s">
        <v>32</v>
      </c>
      <c r="C24" s="25">
        <v>59040</v>
      </c>
      <c r="D24" s="25">
        <v>14040</v>
      </c>
      <c r="E24" s="25">
        <v>4400</v>
      </c>
      <c r="F24" s="25">
        <v>4400</v>
      </c>
      <c r="G24" s="25">
        <v>31.339031339031337</v>
      </c>
    </row>
    <row r="25" spans="1:7">
      <c r="A25" s="22" t="s">
        <v>175</v>
      </c>
      <c r="B25" s="16" t="s">
        <v>33</v>
      </c>
      <c r="C25" s="25">
        <v>39855104</v>
      </c>
      <c r="D25" s="25">
        <v>19332214</v>
      </c>
      <c r="E25" s="25">
        <v>16004902.059999999</v>
      </c>
      <c r="F25" s="25">
        <v>16004901.010000002</v>
      </c>
      <c r="G25" s="25">
        <v>82.788763925332091</v>
      </c>
    </row>
    <row r="26" spans="1:7" ht="31.5">
      <c r="A26" s="22" t="s">
        <v>176</v>
      </c>
      <c r="B26" s="16" t="s">
        <v>34</v>
      </c>
      <c r="C26" s="25">
        <v>39855104</v>
      </c>
      <c r="D26" s="25">
        <v>19332214</v>
      </c>
      <c r="E26" s="25">
        <v>16004902.059999999</v>
      </c>
      <c r="F26" s="25">
        <v>16004901.010000002</v>
      </c>
      <c r="G26" s="25">
        <v>82.788763925332091</v>
      </c>
    </row>
    <row r="27" spans="1:7">
      <c r="A27" s="22" t="s">
        <v>177</v>
      </c>
      <c r="B27" s="16" t="s">
        <v>35</v>
      </c>
      <c r="C27" s="25">
        <v>4300000</v>
      </c>
      <c r="D27" s="25">
        <v>1488400</v>
      </c>
      <c r="E27" s="25">
        <v>1383027.39</v>
      </c>
      <c r="F27" s="25">
        <v>1383027.39</v>
      </c>
      <c r="G27" s="25">
        <v>92.920410507927969</v>
      </c>
    </row>
    <row r="28" spans="1:7">
      <c r="A28" s="22" t="s">
        <v>178</v>
      </c>
      <c r="B28" s="16" t="s">
        <v>36</v>
      </c>
      <c r="C28" s="25">
        <v>4300000</v>
      </c>
      <c r="D28" s="25">
        <v>1488400</v>
      </c>
      <c r="E28" s="25">
        <v>1383027.39</v>
      </c>
      <c r="F28" s="25">
        <v>1383027.39</v>
      </c>
      <c r="G28" s="25">
        <v>92.920410507927969</v>
      </c>
    </row>
    <row r="29" spans="1:7">
      <c r="A29" s="22" t="s">
        <v>37</v>
      </c>
      <c r="B29" s="16" t="s">
        <v>38</v>
      </c>
      <c r="C29" s="25">
        <v>721500</v>
      </c>
      <c r="D29" s="25">
        <v>468900</v>
      </c>
      <c r="E29" s="25">
        <v>336929.98</v>
      </c>
      <c r="F29" s="25">
        <v>315942.44</v>
      </c>
      <c r="G29" s="25">
        <v>67.379492429089368</v>
      </c>
    </row>
    <row r="30" spans="1:7" ht="78.75">
      <c r="A30" s="21" t="s">
        <v>39</v>
      </c>
      <c r="B30" s="15" t="s">
        <v>40</v>
      </c>
      <c r="C30" s="24">
        <v>73924200</v>
      </c>
      <c r="D30" s="24">
        <v>31813600</v>
      </c>
      <c r="E30" s="24">
        <v>27811817.000000004</v>
      </c>
      <c r="F30" s="24">
        <v>27608706.589999992</v>
      </c>
      <c r="G30" s="24">
        <v>86.78271742273742</v>
      </c>
    </row>
    <row r="31" spans="1:7">
      <c r="A31" s="22" t="s">
        <v>3</v>
      </c>
      <c r="B31" s="16" t="s">
        <v>4</v>
      </c>
      <c r="C31" s="25">
        <v>73924200</v>
      </c>
      <c r="D31" s="25">
        <v>31813600</v>
      </c>
      <c r="E31" s="25">
        <v>27811817.000000004</v>
      </c>
      <c r="F31" s="25">
        <v>27608706.589999992</v>
      </c>
      <c r="G31" s="25">
        <v>86.78271742273742</v>
      </c>
    </row>
    <row r="32" spans="1:7">
      <c r="A32" s="22" t="s">
        <v>5</v>
      </c>
      <c r="B32" s="16" t="s">
        <v>6</v>
      </c>
      <c r="C32" s="25">
        <v>63820200</v>
      </c>
      <c r="D32" s="25">
        <v>26417100</v>
      </c>
      <c r="E32" s="25">
        <v>23982658.629999999</v>
      </c>
      <c r="F32" s="25">
        <v>23979093.919999998</v>
      </c>
      <c r="G32" s="25">
        <v>90.771106291000905</v>
      </c>
    </row>
    <row r="33" spans="1:7">
      <c r="A33" s="22" t="s">
        <v>7</v>
      </c>
      <c r="B33" s="16" t="s">
        <v>8</v>
      </c>
      <c r="C33" s="25">
        <v>52290000</v>
      </c>
      <c r="D33" s="25">
        <v>21631100</v>
      </c>
      <c r="E33" s="25">
        <v>19706907.93</v>
      </c>
      <c r="F33" s="25">
        <v>19704292.859999999</v>
      </c>
      <c r="G33" s="25">
        <v>91.092421837077168</v>
      </c>
    </row>
    <row r="34" spans="1:7">
      <c r="A34" s="22" t="s">
        <v>9</v>
      </c>
      <c r="B34" s="16" t="s">
        <v>10</v>
      </c>
      <c r="C34" s="25">
        <v>52290000</v>
      </c>
      <c r="D34" s="25">
        <v>21631100</v>
      </c>
      <c r="E34" s="25">
        <v>19706907.93</v>
      </c>
      <c r="F34" s="25">
        <v>19704292.859999999</v>
      </c>
      <c r="G34" s="25">
        <v>91.092421837077168</v>
      </c>
    </row>
    <row r="35" spans="1:7">
      <c r="A35" s="22" t="s">
        <v>11</v>
      </c>
      <c r="B35" s="16" t="s">
        <v>12</v>
      </c>
      <c r="C35" s="25">
        <v>11530200</v>
      </c>
      <c r="D35" s="25">
        <v>4786000</v>
      </c>
      <c r="E35" s="25">
        <v>4275750.7</v>
      </c>
      <c r="F35" s="25">
        <v>4274801.0599999996</v>
      </c>
      <c r="G35" s="25">
        <v>89.318868783953192</v>
      </c>
    </row>
    <row r="36" spans="1:7">
      <c r="A36" s="22" t="s">
        <v>13</v>
      </c>
      <c r="B36" s="16" t="s">
        <v>14</v>
      </c>
      <c r="C36" s="25">
        <v>9842500</v>
      </c>
      <c r="D36" s="25">
        <v>5284600</v>
      </c>
      <c r="E36" s="25">
        <v>3731452.4299999997</v>
      </c>
      <c r="F36" s="25">
        <v>3552894.2699999996</v>
      </c>
      <c r="G36" s="25">
        <v>67.231091662566698</v>
      </c>
    </row>
    <row r="37" spans="1:7">
      <c r="A37" s="22" t="s">
        <v>15</v>
      </c>
      <c r="B37" s="16" t="s">
        <v>16</v>
      </c>
      <c r="C37" s="25">
        <v>2555800</v>
      </c>
      <c r="D37" s="25">
        <v>2248200</v>
      </c>
      <c r="E37" s="25">
        <v>1861357.72</v>
      </c>
      <c r="F37" s="25">
        <v>1861357.72</v>
      </c>
      <c r="G37" s="25">
        <v>82.793244373276394</v>
      </c>
    </row>
    <row r="38" spans="1:7">
      <c r="A38" s="22" t="s">
        <v>19</v>
      </c>
      <c r="B38" s="16" t="s">
        <v>20</v>
      </c>
      <c r="C38" s="25">
        <v>2102560</v>
      </c>
      <c r="D38" s="25">
        <v>851860</v>
      </c>
      <c r="E38" s="25">
        <v>510814.01</v>
      </c>
      <c r="F38" s="25">
        <v>487528.49</v>
      </c>
      <c r="G38" s="25">
        <v>57.231057920315543</v>
      </c>
    </row>
    <row r="39" spans="1:7">
      <c r="A39" s="22" t="s">
        <v>21</v>
      </c>
      <c r="B39" s="16" t="s">
        <v>22</v>
      </c>
      <c r="C39" s="25">
        <v>40000</v>
      </c>
      <c r="D39" s="25">
        <v>18000</v>
      </c>
      <c r="E39" s="25">
        <v>9305.9599999999991</v>
      </c>
      <c r="F39" s="25">
        <v>9305.9599999999991</v>
      </c>
      <c r="G39" s="25">
        <v>51.699777777777776</v>
      </c>
    </row>
    <row r="40" spans="1:7">
      <c r="A40" s="22" t="s">
        <v>167</v>
      </c>
      <c r="B40" s="16" t="s">
        <v>23</v>
      </c>
      <c r="C40" s="25">
        <v>5142100</v>
      </c>
      <c r="D40" s="25">
        <v>2164500</v>
      </c>
      <c r="E40" s="25">
        <v>1349974.74</v>
      </c>
      <c r="F40" s="25">
        <v>1194702.0999999999</v>
      </c>
      <c r="G40" s="25">
        <v>55.195292215292213</v>
      </c>
    </row>
    <row r="41" spans="1:7">
      <c r="A41" s="22" t="s">
        <v>168</v>
      </c>
      <c r="B41" s="16" t="s">
        <v>24</v>
      </c>
      <c r="C41" s="25">
        <v>1777000</v>
      </c>
      <c r="D41" s="25">
        <v>760700</v>
      </c>
      <c r="E41" s="25">
        <v>650796.34</v>
      </c>
      <c r="F41" s="25">
        <v>650796.34</v>
      </c>
      <c r="G41" s="25">
        <v>85.552299198107008</v>
      </c>
    </row>
    <row r="42" spans="1:7">
      <c r="A42" s="22" t="s">
        <v>169</v>
      </c>
      <c r="B42" s="16" t="s">
        <v>25</v>
      </c>
      <c r="C42" s="25">
        <v>171550</v>
      </c>
      <c r="D42" s="25">
        <v>66600</v>
      </c>
      <c r="E42" s="25">
        <v>29560.1</v>
      </c>
      <c r="F42" s="25">
        <v>28761.07</v>
      </c>
      <c r="G42" s="25">
        <v>43.184789789789789</v>
      </c>
    </row>
    <row r="43" spans="1:7">
      <c r="A43" s="22" t="s">
        <v>170</v>
      </c>
      <c r="B43" s="16" t="s">
        <v>26</v>
      </c>
      <c r="C43" s="25">
        <v>2618250</v>
      </c>
      <c r="D43" s="25">
        <v>909800</v>
      </c>
      <c r="E43" s="25">
        <v>566981.46</v>
      </c>
      <c r="F43" s="25">
        <v>413122.81</v>
      </c>
      <c r="G43" s="25">
        <v>45.408090789184435</v>
      </c>
    </row>
    <row r="44" spans="1:7">
      <c r="A44" s="22" t="s">
        <v>171</v>
      </c>
      <c r="B44" s="16" t="s">
        <v>27</v>
      </c>
      <c r="C44" s="25">
        <v>227600</v>
      </c>
      <c r="D44" s="25">
        <v>122300</v>
      </c>
      <c r="E44" s="25">
        <v>84471.79</v>
      </c>
      <c r="F44" s="25">
        <v>84005.48</v>
      </c>
      <c r="G44" s="25">
        <v>68.688045789043329</v>
      </c>
    </row>
    <row r="45" spans="1:7" ht="31.5">
      <c r="A45" s="22" t="s">
        <v>172</v>
      </c>
      <c r="B45" s="16" t="s">
        <v>28</v>
      </c>
      <c r="C45" s="25">
        <v>347700</v>
      </c>
      <c r="D45" s="25">
        <v>305100</v>
      </c>
      <c r="E45" s="25">
        <v>18165.05</v>
      </c>
      <c r="F45" s="25">
        <v>18016.400000000001</v>
      </c>
      <c r="G45" s="25">
        <v>5.9050803015404787</v>
      </c>
    </row>
    <row r="46" spans="1:7" ht="31.5">
      <c r="A46" s="22" t="s">
        <v>29</v>
      </c>
      <c r="B46" s="16" t="s">
        <v>30</v>
      </c>
      <c r="C46" s="25">
        <v>2040</v>
      </c>
      <c r="D46" s="25">
        <v>2040</v>
      </c>
      <c r="E46" s="25">
        <v>0</v>
      </c>
      <c r="F46" s="25">
        <v>0</v>
      </c>
      <c r="G46" s="25">
        <v>0</v>
      </c>
    </row>
    <row r="47" spans="1:7" ht="47.25">
      <c r="A47" s="22" t="s">
        <v>31</v>
      </c>
      <c r="B47" s="16" t="s">
        <v>32</v>
      </c>
      <c r="C47" s="25">
        <v>2040</v>
      </c>
      <c r="D47" s="25">
        <v>2040</v>
      </c>
      <c r="E47" s="25">
        <v>0</v>
      </c>
      <c r="F47" s="25">
        <v>0</v>
      </c>
      <c r="G47" s="25">
        <v>0</v>
      </c>
    </row>
    <row r="48" spans="1:7">
      <c r="A48" s="22" t="s">
        <v>37</v>
      </c>
      <c r="B48" s="16" t="s">
        <v>38</v>
      </c>
      <c r="C48" s="25">
        <v>261500</v>
      </c>
      <c r="D48" s="25">
        <v>111900</v>
      </c>
      <c r="E48" s="25">
        <v>97705.94</v>
      </c>
      <c r="F48" s="25">
        <v>76718.399999999994</v>
      </c>
      <c r="G48" s="25">
        <v>68.559785522788204</v>
      </c>
    </row>
    <row r="49" spans="1:7" ht="31.5">
      <c r="A49" s="21" t="s">
        <v>41</v>
      </c>
      <c r="B49" s="15" t="s">
        <v>42</v>
      </c>
      <c r="C49" s="24">
        <v>50000</v>
      </c>
      <c r="D49" s="24">
        <v>5000</v>
      </c>
      <c r="E49" s="24">
        <v>4400</v>
      </c>
      <c r="F49" s="24">
        <v>4400</v>
      </c>
      <c r="G49" s="24">
        <v>88</v>
      </c>
    </row>
    <row r="50" spans="1:7">
      <c r="A50" s="22" t="s">
        <v>3</v>
      </c>
      <c r="B50" s="16" t="s">
        <v>4</v>
      </c>
      <c r="C50" s="25">
        <v>50000</v>
      </c>
      <c r="D50" s="25">
        <v>5000</v>
      </c>
      <c r="E50" s="25">
        <v>4400</v>
      </c>
      <c r="F50" s="25">
        <v>4400</v>
      </c>
      <c r="G50" s="25">
        <v>88</v>
      </c>
    </row>
    <row r="51" spans="1:7">
      <c r="A51" s="22" t="s">
        <v>13</v>
      </c>
      <c r="B51" s="16" t="s">
        <v>14</v>
      </c>
      <c r="C51" s="25">
        <v>50000</v>
      </c>
      <c r="D51" s="25">
        <v>5000</v>
      </c>
      <c r="E51" s="25">
        <v>4400</v>
      </c>
      <c r="F51" s="25">
        <v>4400</v>
      </c>
      <c r="G51" s="25">
        <v>88</v>
      </c>
    </row>
    <row r="52" spans="1:7" ht="31.5">
      <c r="A52" s="22" t="s">
        <v>29</v>
      </c>
      <c r="B52" s="16" t="s">
        <v>30</v>
      </c>
      <c r="C52" s="25">
        <v>50000</v>
      </c>
      <c r="D52" s="25">
        <v>5000</v>
      </c>
      <c r="E52" s="25">
        <v>4400</v>
      </c>
      <c r="F52" s="25">
        <v>4400</v>
      </c>
      <c r="G52" s="25">
        <v>88</v>
      </c>
    </row>
    <row r="53" spans="1:7" ht="47.25">
      <c r="A53" s="22" t="s">
        <v>31</v>
      </c>
      <c r="B53" s="16" t="s">
        <v>32</v>
      </c>
      <c r="C53" s="25">
        <v>50000</v>
      </c>
      <c r="D53" s="25">
        <v>5000</v>
      </c>
      <c r="E53" s="25">
        <v>4400</v>
      </c>
      <c r="F53" s="25">
        <v>4400</v>
      </c>
      <c r="G53" s="25">
        <v>88</v>
      </c>
    </row>
    <row r="54" spans="1:7">
      <c r="A54" s="21" t="s">
        <v>43</v>
      </c>
      <c r="B54" s="15" t="s">
        <v>44</v>
      </c>
      <c r="C54" s="24">
        <v>2675170</v>
      </c>
      <c r="D54" s="24">
        <v>928200</v>
      </c>
      <c r="E54" s="24">
        <v>700171.43</v>
      </c>
      <c r="F54" s="24">
        <v>700171.43</v>
      </c>
      <c r="G54" s="24">
        <v>75.433250377073918</v>
      </c>
    </row>
    <row r="55" spans="1:7">
      <c r="A55" s="22" t="s">
        <v>3</v>
      </c>
      <c r="B55" s="16" t="s">
        <v>4</v>
      </c>
      <c r="C55" s="25">
        <v>2675170</v>
      </c>
      <c r="D55" s="25">
        <v>928200</v>
      </c>
      <c r="E55" s="25">
        <v>700171.43</v>
      </c>
      <c r="F55" s="25">
        <v>700171.43</v>
      </c>
      <c r="G55" s="25">
        <v>75.433250377073918</v>
      </c>
    </row>
    <row r="56" spans="1:7">
      <c r="A56" s="22" t="s">
        <v>13</v>
      </c>
      <c r="B56" s="16" t="s">
        <v>14</v>
      </c>
      <c r="C56" s="25">
        <v>2025170</v>
      </c>
      <c r="D56" s="25">
        <v>483800</v>
      </c>
      <c r="E56" s="25">
        <v>422315</v>
      </c>
      <c r="F56" s="25">
        <v>422315</v>
      </c>
      <c r="G56" s="25">
        <v>87.291236047953703</v>
      </c>
    </row>
    <row r="57" spans="1:7">
      <c r="A57" s="22" t="s">
        <v>15</v>
      </c>
      <c r="B57" s="16" t="s">
        <v>16</v>
      </c>
      <c r="C57" s="25">
        <v>700000</v>
      </c>
      <c r="D57" s="25">
        <v>233700</v>
      </c>
      <c r="E57" s="25">
        <v>225725</v>
      </c>
      <c r="F57" s="25">
        <v>225725</v>
      </c>
      <c r="G57" s="25">
        <v>96.587505348737707</v>
      </c>
    </row>
    <row r="58" spans="1:7">
      <c r="A58" s="22" t="s">
        <v>19</v>
      </c>
      <c r="B58" s="16" t="s">
        <v>20</v>
      </c>
      <c r="C58" s="25">
        <v>1325170</v>
      </c>
      <c r="D58" s="25">
        <v>250100</v>
      </c>
      <c r="E58" s="25">
        <v>196590</v>
      </c>
      <c r="F58" s="25">
        <v>196590</v>
      </c>
      <c r="G58" s="25">
        <v>78.604558176729313</v>
      </c>
    </row>
    <row r="59" spans="1:7">
      <c r="A59" s="22" t="s">
        <v>177</v>
      </c>
      <c r="B59" s="16" t="s">
        <v>35</v>
      </c>
      <c r="C59" s="25">
        <v>300000</v>
      </c>
      <c r="D59" s="25">
        <v>164400</v>
      </c>
      <c r="E59" s="25">
        <v>115527.39</v>
      </c>
      <c r="F59" s="25">
        <v>115527.39</v>
      </c>
      <c r="G59" s="25">
        <v>70.272135036496351</v>
      </c>
    </row>
    <row r="60" spans="1:7">
      <c r="A60" s="22" t="s">
        <v>178</v>
      </c>
      <c r="B60" s="16" t="s">
        <v>36</v>
      </c>
      <c r="C60" s="25">
        <v>300000</v>
      </c>
      <c r="D60" s="25">
        <v>164400</v>
      </c>
      <c r="E60" s="25">
        <v>115527.39</v>
      </c>
      <c r="F60" s="25">
        <v>115527.39</v>
      </c>
      <c r="G60" s="25">
        <v>70.272135036496351</v>
      </c>
    </row>
    <row r="61" spans="1:7">
      <c r="A61" s="22" t="s">
        <v>37</v>
      </c>
      <c r="B61" s="16" t="s">
        <v>38</v>
      </c>
      <c r="C61" s="25">
        <v>350000</v>
      </c>
      <c r="D61" s="25">
        <v>280000</v>
      </c>
      <c r="E61" s="25">
        <v>162329.04</v>
      </c>
      <c r="F61" s="25">
        <v>162329.04</v>
      </c>
      <c r="G61" s="25">
        <v>57.974657142857147</v>
      </c>
    </row>
    <row r="62" spans="1:7" ht="31.5">
      <c r="A62" s="21" t="s">
        <v>179</v>
      </c>
      <c r="B62" s="15" t="s">
        <v>45</v>
      </c>
      <c r="C62" s="24">
        <v>19766804</v>
      </c>
      <c r="D62" s="24">
        <v>9665784</v>
      </c>
      <c r="E62" s="24">
        <v>9011274.0099999998</v>
      </c>
      <c r="F62" s="24">
        <v>9011272.9600000009</v>
      </c>
      <c r="G62" s="24">
        <v>93.228577837038372</v>
      </c>
    </row>
    <row r="63" spans="1:7">
      <c r="A63" s="22" t="s">
        <v>3</v>
      </c>
      <c r="B63" s="16" t="s">
        <v>4</v>
      </c>
      <c r="C63" s="25">
        <v>19766804</v>
      </c>
      <c r="D63" s="25">
        <v>9665784</v>
      </c>
      <c r="E63" s="25">
        <v>9011274.0099999998</v>
      </c>
      <c r="F63" s="25">
        <v>9011272.9600000009</v>
      </c>
      <c r="G63" s="25">
        <v>93.228577837038372</v>
      </c>
    </row>
    <row r="64" spans="1:7">
      <c r="A64" s="22" t="s">
        <v>175</v>
      </c>
      <c r="B64" s="16" t="s">
        <v>33</v>
      </c>
      <c r="C64" s="25">
        <v>19766804</v>
      </c>
      <c r="D64" s="25">
        <v>9665784</v>
      </c>
      <c r="E64" s="25">
        <v>9011274.0099999998</v>
      </c>
      <c r="F64" s="25">
        <v>9011272.9600000009</v>
      </c>
      <c r="G64" s="25">
        <v>93.228577837038372</v>
      </c>
    </row>
    <row r="65" spans="1:7" ht="31.5">
      <c r="A65" s="22" t="s">
        <v>176</v>
      </c>
      <c r="B65" s="16" t="s">
        <v>34</v>
      </c>
      <c r="C65" s="25">
        <v>19766804</v>
      </c>
      <c r="D65" s="25">
        <v>9665784</v>
      </c>
      <c r="E65" s="25">
        <v>9011274.0099999998</v>
      </c>
      <c r="F65" s="25">
        <v>9011272.9600000009</v>
      </c>
      <c r="G65" s="25">
        <v>93.228577837038372</v>
      </c>
    </row>
    <row r="66" spans="1:7">
      <c r="A66" s="21" t="s">
        <v>5</v>
      </c>
      <c r="B66" s="15" t="s">
        <v>46</v>
      </c>
      <c r="C66" s="24">
        <v>8941500</v>
      </c>
      <c r="D66" s="24">
        <v>3866700</v>
      </c>
      <c r="E66" s="24">
        <v>2633110.35</v>
      </c>
      <c r="F66" s="24">
        <v>2633110.35</v>
      </c>
      <c r="G66" s="24">
        <v>68.09709442159982</v>
      </c>
    </row>
    <row r="67" spans="1:7">
      <c r="A67" s="22" t="s">
        <v>3</v>
      </c>
      <c r="B67" s="16" t="s">
        <v>4</v>
      </c>
      <c r="C67" s="25">
        <v>8941500</v>
      </c>
      <c r="D67" s="25">
        <v>3866700</v>
      </c>
      <c r="E67" s="25">
        <v>2633110.35</v>
      </c>
      <c r="F67" s="25">
        <v>2633110.35</v>
      </c>
      <c r="G67" s="25">
        <v>68.09709442159982</v>
      </c>
    </row>
    <row r="68" spans="1:7">
      <c r="A68" s="22" t="s">
        <v>175</v>
      </c>
      <c r="B68" s="16" t="s">
        <v>33</v>
      </c>
      <c r="C68" s="25">
        <v>8941500</v>
      </c>
      <c r="D68" s="25">
        <v>3866700</v>
      </c>
      <c r="E68" s="25">
        <v>2633110.35</v>
      </c>
      <c r="F68" s="25">
        <v>2633110.35</v>
      </c>
      <c r="G68" s="25">
        <v>68.09709442159982</v>
      </c>
    </row>
    <row r="69" spans="1:7" ht="31.5">
      <c r="A69" s="22" t="s">
        <v>176</v>
      </c>
      <c r="B69" s="16" t="s">
        <v>34</v>
      </c>
      <c r="C69" s="25">
        <v>8941500</v>
      </c>
      <c r="D69" s="25">
        <v>3866700</v>
      </c>
      <c r="E69" s="25">
        <v>2633110.35</v>
      </c>
      <c r="F69" s="25">
        <v>2633110.35</v>
      </c>
      <c r="G69" s="25">
        <v>68.09709442159982</v>
      </c>
    </row>
    <row r="70" spans="1:7" ht="47.25">
      <c r="A70" s="21" t="s">
        <v>9</v>
      </c>
      <c r="B70" s="15" t="s">
        <v>47</v>
      </c>
      <c r="C70" s="24">
        <v>8927200</v>
      </c>
      <c r="D70" s="24">
        <v>4533230</v>
      </c>
      <c r="E70" s="24">
        <v>3419890.63</v>
      </c>
      <c r="F70" s="24">
        <v>3419890.63</v>
      </c>
      <c r="G70" s="24">
        <v>75.440483496314997</v>
      </c>
    </row>
    <row r="71" spans="1:7">
      <c r="A71" s="22" t="s">
        <v>3</v>
      </c>
      <c r="B71" s="16" t="s">
        <v>4</v>
      </c>
      <c r="C71" s="25">
        <v>8927200</v>
      </c>
      <c r="D71" s="25">
        <v>4533230</v>
      </c>
      <c r="E71" s="25">
        <v>3419890.63</v>
      </c>
      <c r="F71" s="25">
        <v>3419890.63</v>
      </c>
      <c r="G71" s="25">
        <v>75.440483496314997</v>
      </c>
    </row>
    <row r="72" spans="1:7">
      <c r="A72" s="22" t="s">
        <v>175</v>
      </c>
      <c r="B72" s="16" t="s">
        <v>33</v>
      </c>
      <c r="C72" s="25">
        <v>8927200</v>
      </c>
      <c r="D72" s="25">
        <v>4533230</v>
      </c>
      <c r="E72" s="25">
        <v>3419890.63</v>
      </c>
      <c r="F72" s="25">
        <v>3419890.63</v>
      </c>
      <c r="G72" s="25">
        <v>75.440483496314997</v>
      </c>
    </row>
    <row r="73" spans="1:7" ht="31.5">
      <c r="A73" s="22" t="s">
        <v>176</v>
      </c>
      <c r="B73" s="16" t="s">
        <v>34</v>
      </c>
      <c r="C73" s="25">
        <v>8927200</v>
      </c>
      <c r="D73" s="25">
        <v>4533230</v>
      </c>
      <c r="E73" s="25">
        <v>3419890.63</v>
      </c>
      <c r="F73" s="25">
        <v>3419890.63</v>
      </c>
      <c r="G73" s="25">
        <v>75.440483496314997</v>
      </c>
    </row>
    <row r="74" spans="1:7" ht="31.5">
      <c r="A74" s="21" t="s">
        <v>180</v>
      </c>
      <c r="B74" s="15" t="s">
        <v>48</v>
      </c>
      <c r="C74" s="24">
        <v>1629600</v>
      </c>
      <c r="D74" s="24">
        <v>676500</v>
      </c>
      <c r="E74" s="24">
        <v>563123.55000000005</v>
      </c>
      <c r="F74" s="24">
        <v>563123.55000000005</v>
      </c>
      <c r="G74" s="24">
        <v>83.240731707317082</v>
      </c>
    </row>
    <row r="75" spans="1:7">
      <c r="A75" s="22" t="s">
        <v>3</v>
      </c>
      <c r="B75" s="16" t="s">
        <v>4</v>
      </c>
      <c r="C75" s="25">
        <v>1629600</v>
      </c>
      <c r="D75" s="25">
        <v>676500</v>
      </c>
      <c r="E75" s="25">
        <v>563123.55000000005</v>
      </c>
      <c r="F75" s="25">
        <v>563123.55000000005</v>
      </c>
      <c r="G75" s="25">
        <v>83.240731707317082</v>
      </c>
    </row>
    <row r="76" spans="1:7">
      <c r="A76" s="22" t="s">
        <v>175</v>
      </c>
      <c r="B76" s="16" t="s">
        <v>33</v>
      </c>
      <c r="C76" s="25">
        <v>1629600</v>
      </c>
      <c r="D76" s="25">
        <v>676500</v>
      </c>
      <c r="E76" s="25">
        <v>563123.55000000005</v>
      </c>
      <c r="F76" s="25">
        <v>563123.55000000005</v>
      </c>
      <c r="G76" s="25">
        <v>83.240731707317082</v>
      </c>
    </row>
    <row r="77" spans="1:7" ht="31.5">
      <c r="A77" s="22" t="s">
        <v>176</v>
      </c>
      <c r="B77" s="16" t="s">
        <v>34</v>
      </c>
      <c r="C77" s="25">
        <v>1629600</v>
      </c>
      <c r="D77" s="25">
        <v>676500</v>
      </c>
      <c r="E77" s="25">
        <v>563123.55000000005</v>
      </c>
      <c r="F77" s="25">
        <v>563123.55000000005</v>
      </c>
      <c r="G77" s="25">
        <v>83.240731707317082</v>
      </c>
    </row>
    <row r="78" spans="1:7" ht="31.5">
      <c r="A78" s="21" t="s">
        <v>181</v>
      </c>
      <c r="B78" s="15" t="s">
        <v>50</v>
      </c>
      <c r="C78" s="24">
        <v>4999900</v>
      </c>
      <c r="D78" s="24">
        <v>1923900</v>
      </c>
      <c r="E78" s="24">
        <v>1267500</v>
      </c>
      <c r="F78" s="24">
        <v>1267500</v>
      </c>
      <c r="G78" s="24">
        <v>65.881802588492121</v>
      </c>
    </row>
    <row r="79" spans="1:7">
      <c r="A79" s="22" t="s">
        <v>3</v>
      </c>
      <c r="B79" s="16" t="s">
        <v>4</v>
      </c>
      <c r="C79" s="25">
        <v>4999900</v>
      </c>
      <c r="D79" s="25">
        <v>1923900</v>
      </c>
      <c r="E79" s="25">
        <v>1267500</v>
      </c>
      <c r="F79" s="25">
        <v>1267500</v>
      </c>
      <c r="G79" s="25">
        <v>65.881802588492121</v>
      </c>
    </row>
    <row r="80" spans="1:7">
      <c r="A80" s="22" t="s">
        <v>13</v>
      </c>
      <c r="B80" s="16" t="s">
        <v>14</v>
      </c>
      <c r="C80" s="25">
        <v>999900</v>
      </c>
      <c r="D80" s="25">
        <v>599900</v>
      </c>
      <c r="E80" s="25">
        <v>0</v>
      </c>
      <c r="F80" s="25">
        <v>0</v>
      </c>
      <c r="G80" s="25">
        <v>0</v>
      </c>
    </row>
    <row r="81" spans="1:7">
      <c r="A81" s="22" t="s">
        <v>15</v>
      </c>
      <c r="B81" s="16" t="s">
        <v>16</v>
      </c>
      <c r="C81" s="25">
        <v>89900</v>
      </c>
      <c r="D81" s="25">
        <v>89900</v>
      </c>
      <c r="E81" s="25">
        <v>0</v>
      </c>
      <c r="F81" s="25">
        <v>0</v>
      </c>
      <c r="G81" s="25">
        <v>0</v>
      </c>
    </row>
    <row r="82" spans="1:7">
      <c r="A82" s="22" t="s">
        <v>19</v>
      </c>
      <c r="B82" s="16" t="s">
        <v>20</v>
      </c>
      <c r="C82" s="25">
        <v>910000</v>
      </c>
      <c r="D82" s="25">
        <v>510000</v>
      </c>
      <c r="E82" s="25">
        <v>0</v>
      </c>
      <c r="F82" s="25">
        <v>0</v>
      </c>
      <c r="G82" s="25">
        <v>0</v>
      </c>
    </row>
    <row r="83" spans="1:7">
      <c r="A83" s="22" t="s">
        <v>177</v>
      </c>
      <c r="B83" s="16" t="s">
        <v>35</v>
      </c>
      <c r="C83" s="25">
        <v>4000000</v>
      </c>
      <c r="D83" s="25">
        <v>1324000</v>
      </c>
      <c r="E83" s="25">
        <v>1267500</v>
      </c>
      <c r="F83" s="25">
        <v>1267500</v>
      </c>
      <c r="G83" s="25">
        <v>95.732628398791547</v>
      </c>
    </row>
    <row r="84" spans="1:7">
      <c r="A84" s="22" t="s">
        <v>178</v>
      </c>
      <c r="B84" s="16" t="s">
        <v>36</v>
      </c>
      <c r="C84" s="25">
        <v>4000000</v>
      </c>
      <c r="D84" s="25">
        <v>1324000</v>
      </c>
      <c r="E84" s="25">
        <v>1267500</v>
      </c>
      <c r="F84" s="25">
        <v>1267500</v>
      </c>
      <c r="G84" s="25">
        <v>95.732628398791547</v>
      </c>
    </row>
    <row r="85" spans="1:7" ht="31.5">
      <c r="A85" s="21" t="s">
        <v>156</v>
      </c>
      <c r="B85" s="15" t="s">
        <v>157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</row>
    <row r="86" spans="1:7">
      <c r="A86" s="22" t="s">
        <v>3</v>
      </c>
      <c r="B86" s="16" t="s">
        <v>4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</row>
    <row r="87" spans="1:7">
      <c r="A87" s="22" t="s">
        <v>13</v>
      </c>
      <c r="B87" s="16" t="s">
        <v>14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</row>
    <row r="88" spans="1:7">
      <c r="A88" s="22" t="s">
        <v>19</v>
      </c>
      <c r="B88" s="16" t="s">
        <v>20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</row>
    <row r="89" spans="1:7">
      <c r="A89" s="21" t="s">
        <v>182</v>
      </c>
      <c r="B89" s="15" t="s">
        <v>51</v>
      </c>
      <c r="C89" s="24">
        <v>9213200</v>
      </c>
      <c r="D89" s="24">
        <v>3903300</v>
      </c>
      <c r="E89" s="24">
        <v>644173.16999999993</v>
      </c>
      <c r="F89" s="24">
        <v>644173.16999999993</v>
      </c>
      <c r="G89" s="24">
        <v>16.5032964414726</v>
      </c>
    </row>
    <row r="90" spans="1:7">
      <c r="A90" s="22" t="s">
        <v>3</v>
      </c>
      <c r="B90" s="16" t="s">
        <v>4</v>
      </c>
      <c r="C90" s="25">
        <v>9213200</v>
      </c>
      <c r="D90" s="25">
        <v>3903300</v>
      </c>
      <c r="E90" s="25">
        <v>644173.16999999993</v>
      </c>
      <c r="F90" s="25">
        <v>644173.16999999993</v>
      </c>
      <c r="G90" s="25">
        <v>16.5032964414726</v>
      </c>
    </row>
    <row r="91" spans="1:7">
      <c r="A91" s="22" t="s">
        <v>13</v>
      </c>
      <c r="B91" s="16" t="s">
        <v>14</v>
      </c>
      <c r="C91" s="25">
        <v>9213200</v>
      </c>
      <c r="D91" s="25">
        <v>3903300</v>
      </c>
      <c r="E91" s="25">
        <v>644173.16999999993</v>
      </c>
      <c r="F91" s="25">
        <v>644173.16999999993</v>
      </c>
      <c r="G91" s="25">
        <v>16.5032964414726</v>
      </c>
    </row>
    <row r="92" spans="1:7">
      <c r="A92" s="22" t="s">
        <v>15</v>
      </c>
      <c r="B92" s="16" t="s">
        <v>16</v>
      </c>
      <c r="C92" s="25">
        <v>43000</v>
      </c>
      <c r="D92" s="25">
        <v>43000</v>
      </c>
      <c r="E92" s="25">
        <v>35900</v>
      </c>
      <c r="F92" s="25">
        <v>35900</v>
      </c>
      <c r="G92" s="25">
        <v>83.488372093023258</v>
      </c>
    </row>
    <row r="93" spans="1:7">
      <c r="A93" s="22" t="s">
        <v>19</v>
      </c>
      <c r="B93" s="16" t="s">
        <v>20</v>
      </c>
      <c r="C93" s="25">
        <v>8164500</v>
      </c>
      <c r="D93" s="25">
        <v>3482500</v>
      </c>
      <c r="E93" s="25">
        <v>455646.42</v>
      </c>
      <c r="F93" s="25">
        <v>455646.42</v>
      </c>
      <c r="G93" s="25">
        <v>13.083888585786072</v>
      </c>
    </row>
    <row r="94" spans="1:7">
      <c r="A94" s="22" t="s">
        <v>167</v>
      </c>
      <c r="B94" s="16" t="s">
        <v>23</v>
      </c>
      <c r="C94" s="25">
        <v>1005700</v>
      </c>
      <c r="D94" s="25">
        <v>377800</v>
      </c>
      <c r="E94" s="25">
        <v>152626.75</v>
      </c>
      <c r="F94" s="25">
        <v>152626.75</v>
      </c>
      <c r="G94" s="25">
        <v>40.398822128110112</v>
      </c>
    </row>
    <row r="95" spans="1:7">
      <c r="A95" s="22" t="s">
        <v>169</v>
      </c>
      <c r="B95" s="16" t="s">
        <v>25</v>
      </c>
      <c r="C95" s="25">
        <v>6000</v>
      </c>
      <c r="D95" s="25">
        <v>4800</v>
      </c>
      <c r="E95" s="25">
        <v>0</v>
      </c>
      <c r="F95" s="25">
        <v>0</v>
      </c>
      <c r="G95" s="25">
        <v>0</v>
      </c>
    </row>
    <row r="96" spans="1:7">
      <c r="A96" s="22" t="s">
        <v>170</v>
      </c>
      <c r="B96" s="16" t="s">
        <v>26</v>
      </c>
      <c r="C96" s="25">
        <v>9900</v>
      </c>
      <c r="D96" s="25">
        <v>5500</v>
      </c>
      <c r="E96" s="25">
        <v>880.61</v>
      </c>
      <c r="F96" s="25">
        <v>880.61</v>
      </c>
      <c r="G96" s="25">
        <v>16.011090909090907</v>
      </c>
    </row>
    <row r="97" spans="1:7" ht="31.5">
      <c r="A97" s="22" t="s">
        <v>172</v>
      </c>
      <c r="B97" s="16" t="s">
        <v>28</v>
      </c>
      <c r="C97" s="25">
        <v>989800</v>
      </c>
      <c r="D97" s="25">
        <v>367500</v>
      </c>
      <c r="E97" s="25">
        <v>151746.14000000001</v>
      </c>
      <c r="F97" s="25">
        <v>151746.14000000001</v>
      </c>
      <c r="G97" s="25">
        <v>41.291466666666672</v>
      </c>
    </row>
    <row r="98" spans="1:7">
      <c r="A98" s="21" t="s">
        <v>220</v>
      </c>
      <c r="B98" s="15" t="s">
        <v>117</v>
      </c>
      <c r="C98" s="24">
        <v>3000</v>
      </c>
      <c r="D98" s="24">
        <v>3000</v>
      </c>
      <c r="E98" s="24">
        <v>3000</v>
      </c>
      <c r="F98" s="24">
        <v>0</v>
      </c>
      <c r="G98" s="24">
        <v>0</v>
      </c>
    </row>
    <row r="99" spans="1:7">
      <c r="A99" s="22" t="s">
        <v>3</v>
      </c>
      <c r="B99" s="16" t="s">
        <v>4</v>
      </c>
      <c r="C99" s="25">
        <v>3000</v>
      </c>
      <c r="D99" s="25">
        <v>3000</v>
      </c>
      <c r="E99" s="25">
        <v>3000</v>
      </c>
      <c r="F99" s="25">
        <v>0</v>
      </c>
      <c r="G99" s="25">
        <v>0</v>
      </c>
    </row>
    <row r="100" spans="1:7">
      <c r="A100" s="22" t="s">
        <v>13</v>
      </c>
      <c r="B100" s="16" t="s">
        <v>14</v>
      </c>
      <c r="C100" s="25">
        <v>3000</v>
      </c>
      <c r="D100" s="25">
        <v>3000</v>
      </c>
      <c r="E100" s="25">
        <v>3000</v>
      </c>
      <c r="F100" s="25">
        <v>0</v>
      </c>
      <c r="G100" s="25">
        <v>0</v>
      </c>
    </row>
    <row r="101" spans="1:7">
      <c r="A101" s="22" t="s">
        <v>19</v>
      </c>
      <c r="B101" s="16" t="s">
        <v>20</v>
      </c>
      <c r="C101" s="25">
        <v>3000</v>
      </c>
      <c r="D101" s="25">
        <v>3000</v>
      </c>
      <c r="E101" s="25">
        <v>3000</v>
      </c>
      <c r="F101" s="25">
        <v>0</v>
      </c>
      <c r="G101" s="25">
        <v>0</v>
      </c>
    </row>
    <row r="102" spans="1:7" ht="31.5">
      <c r="A102" s="21" t="s">
        <v>184</v>
      </c>
      <c r="B102" s="15" t="s">
        <v>52</v>
      </c>
      <c r="C102" s="24">
        <v>110000</v>
      </c>
      <c r="D102" s="24">
        <v>77000</v>
      </c>
      <c r="E102" s="24">
        <v>76895</v>
      </c>
      <c r="F102" s="24">
        <v>76895</v>
      </c>
      <c r="G102" s="24">
        <v>99.86363636363636</v>
      </c>
    </row>
    <row r="103" spans="1:7">
      <c r="A103" s="22" t="s">
        <v>3</v>
      </c>
      <c r="B103" s="16" t="s">
        <v>4</v>
      </c>
      <c r="C103" s="25">
        <v>110000</v>
      </c>
      <c r="D103" s="25">
        <v>77000</v>
      </c>
      <c r="E103" s="25">
        <v>76895</v>
      </c>
      <c r="F103" s="25">
        <v>76895</v>
      </c>
      <c r="G103" s="25">
        <v>99.86363636363636</v>
      </c>
    </row>
    <row r="104" spans="1:7">
      <c r="A104" s="22" t="s">
        <v>37</v>
      </c>
      <c r="B104" s="16" t="s">
        <v>38</v>
      </c>
      <c r="C104" s="25">
        <v>110000</v>
      </c>
      <c r="D104" s="25">
        <v>77000</v>
      </c>
      <c r="E104" s="25">
        <v>76895</v>
      </c>
      <c r="F104" s="25">
        <v>76895</v>
      </c>
      <c r="G104" s="25">
        <v>99.86363636363636</v>
      </c>
    </row>
    <row r="105" spans="1:7" ht="31.5">
      <c r="A105" s="21" t="s">
        <v>219</v>
      </c>
      <c r="B105" s="15" t="s">
        <v>53</v>
      </c>
      <c r="C105" s="24">
        <v>91000</v>
      </c>
      <c r="D105" s="24">
        <v>91000</v>
      </c>
      <c r="E105" s="24">
        <v>0</v>
      </c>
      <c r="F105" s="24">
        <v>0</v>
      </c>
      <c r="G105" s="24">
        <v>0</v>
      </c>
    </row>
    <row r="106" spans="1:7">
      <c r="A106" s="22" t="s">
        <v>3</v>
      </c>
      <c r="B106" s="16" t="s">
        <v>4</v>
      </c>
      <c r="C106" s="25">
        <v>91000</v>
      </c>
      <c r="D106" s="25">
        <v>91000</v>
      </c>
      <c r="E106" s="25">
        <v>0</v>
      </c>
      <c r="F106" s="25">
        <v>0</v>
      </c>
      <c r="G106" s="25">
        <v>0</v>
      </c>
    </row>
    <row r="107" spans="1:7">
      <c r="A107" s="22" t="s">
        <v>13</v>
      </c>
      <c r="B107" s="16" t="s">
        <v>14</v>
      </c>
      <c r="C107" s="25">
        <v>91000</v>
      </c>
      <c r="D107" s="25">
        <v>91000</v>
      </c>
      <c r="E107" s="25">
        <v>0</v>
      </c>
      <c r="F107" s="25">
        <v>0</v>
      </c>
      <c r="G107" s="25">
        <v>0</v>
      </c>
    </row>
    <row r="108" spans="1:7">
      <c r="A108" s="22" t="s">
        <v>19</v>
      </c>
      <c r="B108" s="16" t="s">
        <v>20</v>
      </c>
      <c r="C108" s="25">
        <v>91000</v>
      </c>
      <c r="D108" s="25">
        <v>91000</v>
      </c>
      <c r="E108" s="25">
        <v>0</v>
      </c>
      <c r="F108" s="25">
        <v>0</v>
      </c>
      <c r="G108" s="25">
        <v>0</v>
      </c>
    </row>
    <row r="109" spans="1:7" ht="31.5">
      <c r="A109" s="21" t="s">
        <v>185</v>
      </c>
      <c r="B109" s="15" t="s">
        <v>54</v>
      </c>
      <c r="C109" s="24">
        <v>21324400</v>
      </c>
      <c r="D109" s="24">
        <v>8698900</v>
      </c>
      <c r="E109" s="24">
        <v>7908166.9700000007</v>
      </c>
      <c r="F109" s="24">
        <v>7908166.9700000007</v>
      </c>
      <c r="G109" s="24">
        <v>90.909965282966823</v>
      </c>
    </row>
    <row r="110" spans="1:7">
      <c r="A110" s="22" t="s">
        <v>3</v>
      </c>
      <c r="B110" s="16" t="s">
        <v>4</v>
      </c>
      <c r="C110" s="25">
        <v>21324400</v>
      </c>
      <c r="D110" s="25">
        <v>8698900</v>
      </c>
      <c r="E110" s="25">
        <v>7908166.9700000007</v>
      </c>
      <c r="F110" s="25">
        <v>7908166.9700000007</v>
      </c>
      <c r="G110" s="25">
        <v>90.909965282966823</v>
      </c>
    </row>
    <row r="111" spans="1:7">
      <c r="A111" s="22" t="s">
        <v>5</v>
      </c>
      <c r="B111" s="16" t="s">
        <v>6</v>
      </c>
      <c r="C111" s="25">
        <v>18973100</v>
      </c>
      <c r="D111" s="25">
        <v>8072000</v>
      </c>
      <c r="E111" s="25">
        <v>7364029.7700000005</v>
      </c>
      <c r="F111" s="25">
        <v>7364029.7700000005</v>
      </c>
      <c r="G111" s="25">
        <v>91.229308349851351</v>
      </c>
    </row>
    <row r="112" spans="1:7">
      <c r="A112" s="22" t="s">
        <v>7</v>
      </c>
      <c r="B112" s="16" t="s">
        <v>8</v>
      </c>
      <c r="C112" s="25">
        <v>15554200</v>
      </c>
      <c r="D112" s="25">
        <v>6616000</v>
      </c>
      <c r="E112" s="25">
        <v>6031670.6100000003</v>
      </c>
      <c r="F112" s="25">
        <v>6031670.6100000003</v>
      </c>
      <c r="G112" s="25">
        <v>91.167935459492142</v>
      </c>
    </row>
    <row r="113" spans="1:7">
      <c r="A113" s="22" t="s">
        <v>9</v>
      </c>
      <c r="B113" s="16" t="s">
        <v>10</v>
      </c>
      <c r="C113" s="25">
        <v>15554200</v>
      </c>
      <c r="D113" s="25">
        <v>6616000</v>
      </c>
      <c r="E113" s="25">
        <v>6031670.6100000003</v>
      </c>
      <c r="F113" s="25">
        <v>6031670.6100000003</v>
      </c>
      <c r="G113" s="25">
        <v>91.167935459492142</v>
      </c>
    </row>
    <row r="114" spans="1:7">
      <c r="A114" s="22" t="s">
        <v>11</v>
      </c>
      <c r="B114" s="16" t="s">
        <v>12</v>
      </c>
      <c r="C114" s="25">
        <v>3418900</v>
      </c>
      <c r="D114" s="25">
        <v>1456000</v>
      </c>
      <c r="E114" s="25">
        <v>1332359.1599999999</v>
      </c>
      <c r="F114" s="25">
        <v>1332359.1599999999</v>
      </c>
      <c r="G114" s="25">
        <v>91.50818406593406</v>
      </c>
    </row>
    <row r="115" spans="1:7">
      <c r="A115" s="22" t="s">
        <v>13</v>
      </c>
      <c r="B115" s="16" t="s">
        <v>14</v>
      </c>
      <c r="C115" s="25">
        <v>2351300</v>
      </c>
      <c r="D115" s="25">
        <v>626900</v>
      </c>
      <c r="E115" s="25">
        <v>544137.19999999995</v>
      </c>
      <c r="F115" s="25">
        <v>544137.19999999995</v>
      </c>
      <c r="G115" s="25">
        <v>86.7980858191099</v>
      </c>
    </row>
    <row r="116" spans="1:7">
      <c r="A116" s="22" t="s">
        <v>15</v>
      </c>
      <c r="B116" s="16" t="s">
        <v>16</v>
      </c>
      <c r="C116" s="25">
        <v>1386000</v>
      </c>
      <c r="D116" s="25">
        <v>261600</v>
      </c>
      <c r="E116" s="25">
        <v>221775.6</v>
      </c>
      <c r="F116" s="25">
        <v>221775.6</v>
      </c>
      <c r="G116" s="25">
        <v>84.776605504587152</v>
      </c>
    </row>
    <row r="117" spans="1:7">
      <c r="A117" s="22" t="s">
        <v>19</v>
      </c>
      <c r="B117" s="16" t="s">
        <v>20</v>
      </c>
      <c r="C117" s="25">
        <v>631300</v>
      </c>
      <c r="D117" s="25">
        <v>224000</v>
      </c>
      <c r="E117" s="25">
        <v>200600.23</v>
      </c>
      <c r="F117" s="25">
        <v>200600.23</v>
      </c>
      <c r="G117" s="25">
        <v>89.553674107142868</v>
      </c>
    </row>
    <row r="118" spans="1:7">
      <c r="A118" s="22" t="s">
        <v>167</v>
      </c>
      <c r="B118" s="16" t="s">
        <v>23</v>
      </c>
      <c r="C118" s="25">
        <v>327000</v>
      </c>
      <c r="D118" s="25">
        <v>134300</v>
      </c>
      <c r="E118" s="25">
        <v>121761.37</v>
      </c>
      <c r="F118" s="25">
        <v>121761.37</v>
      </c>
      <c r="G118" s="25">
        <v>90.663715562174232</v>
      </c>
    </row>
    <row r="119" spans="1:7">
      <c r="A119" s="22" t="s">
        <v>168</v>
      </c>
      <c r="B119" s="16" t="s">
        <v>24</v>
      </c>
      <c r="C119" s="25">
        <v>47800</v>
      </c>
      <c r="D119" s="25">
        <v>18000</v>
      </c>
      <c r="E119" s="25">
        <v>13843.16</v>
      </c>
      <c r="F119" s="25">
        <v>13843.16</v>
      </c>
      <c r="G119" s="25">
        <v>76.906444444444446</v>
      </c>
    </row>
    <row r="120" spans="1:7">
      <c r="A120" s="22" t="s">
        <v>169</v>
      </c>
      <c r="B120" s="16" t="s">
        <v>25</v>
      </c>
      <c r="C120" s="25">
        <v>3500</v>
      </c>
      <c r="D120" s="25">
        <v>1200</v>
      </c>
      <c r="E120" s="25">
        <v>564.17999999999995</v>
      </c>
      <c r="F120" s="25">
        <v>564.17999999999995</v>
      </c>
      <c r="G120" s="25">
        <v>47.014999999999993</v>
      </c>
    </row>
    <row r="121" spans="1:7">
      <c r="A121" s="22" t="s">
        <v>170</v>
      </c>
      <c r="B121" s="16" t="s">
        <v>26</v>
      </c>
      <c r="C121" s="25">
        <v>274800</v>
      </c>
      <c r="D121" s="25">
        <v>114500</v>
      </c>
      <c r="E121" s="25">
        <v>107109.79</v>
      </c>
      <c r="F121" s="25">
        <v>107109.79</v>
      </c>
      <c r="G121" s="25">
        <v>93.54566812227074</v>
      </c>
    </row>
    <row r="122" spans="1:7" ht="31.5">
      <c r="A122" s="22" t="s">
        <v>172</v>
      </c>
      <c r="B122" s="16" t="s">
        <v>28</v>
      </c>
      <c r="C122" s="25">
        <v>900</v>
      </c>
      <c r="D122" s="25">
        <v>600</v>
      </c>
      <c r="E122" s="25">
        <v>244.24</v>
      </c>
      <c r="F122" s="25">
        <v>244.24</v>
      </c>
      <c r="G122" s="25">
        <v>40.706666666666671</v>
      </c>
    </row>
    <row r="123" spans="1:7" ht="31.5">
      <c r="A123" s="22" t="s">
        <v>29</v>
      </c>
      <c r="B123" s="16" t="s">
        <v>30</v>
      </c>
      <c r="C123" s="25">
        <v>7000</v>
      </c>
      <c r="D123" s="25">
        <v>7000</v>
      </c>
      <c r="E123" s="25">
        <v>0</v>
      </c>
      <c r="F123" s="25">
        <v>0</v>
      </c>
      <c r="G123" s="25">
        <v>0</v>
      </c>
    </row>
    <row r="124" spans="1:7" ht="47.25">
      <c r="A124" s="22" t="s">
        <v>31</v>
      </c>
      <c r="B124" s="16" t="s">
        <v>32</v>
      </c>
      <c r="C124" s="25">
        <v>7000</v>
      </c>
      <c r="D124" s="25">
        <v>7000</v>
      </c>
      <c r="E124" s="25">
        <v>0</v>
      </c>
      <c r="F124" s="25">
        <v>0</v>
      </c>
      <c r="G124" s="25">
        <v>0</v>
      </c>
    </row>
    <row r="125" spans="1:7" ht="31.5">
      <c r="A125" s="21" t="s">
        <v>186</v>
      </c>
      <c r="B125" s="15" t="s">
        <v>138</v>
      </c>
      <c r="C125" s="24">
        <v>786030</v>
      </c>
      <c r="D125" s="24">
        <v>309530</v>
      </c>
      <c r="E125" s="24">
        <v>41340</v>
      </c>
      <c r="F125" s="24">
        <v>41340</v>
      </c>
      <c r="G125" s="24">
        <v>13.355732885342292</v>
      </c>
    </row>
    <row r="126" spans="1:7">
      <c r="A126" s="22" t="s">
        <v>3</v>
      </c>
      <c r="B126" s="16" t="s">
        <v>4</v>
      </c>
      <c r="C126" s="25">
        <v>786030</v>
      </c>
      <c r="D126" s="25">
        <v>309530</v>
      </c>
      <c r="E126" s="25">
        <v>41340</v>
      </c>
      <c r="F126" s="25">
        <v>41340</v>
      </c>
      <c r="G126" s="25">
        <v>13.355732885342292</v>
      </c>
    </row>
    <row r="127" spans="1:7">
      <c r="A127" s="22" t="s">
        <v>13</v>
      </c>
      <c r="B127" s="16" t="s">
        <v>14</v>
      </c>
      <c r="C127" s="25">
        <v>786030</v>
      </c>
      <c r="D127" s="25">
        <v>309530</v>
      </c>
      <c r="E127" s="25">
        <v>41340</v>
      </c>
      <c r="F127" s="25">
        <v>41340</v>
      </c>
      <c r="G127" s="25">
        <v>13.355732885342292</v>
      </c>
    </row>
    <row r="128" spans="1:7">
      <c r="A128" s="22" t="s">
        <v>15</v>
      </c>
      <c r="B128" s="16" t="s">
        <v>16</v>
      </c>
      <c r="C128" s="25">
        <v>351030</v>
      </c>
      <c r="D128" s="25">
        <v>199530</v>
      </c>
      <c r="E128" s="25">
        <v>11340</v>
      </c>
      <c r="F128" s="25">
        <v>11340</v>
      </c>
      <c r="G128" s="25">
        <v>5.6833558863328824</v>
      </c>
    </row>
    <row r="129" spans="1:7">
      <c r="A129" s="22" t="s">
        <v>19</v>
      </c>
      <c r="B129" s="16" t="s">
        <v>20</v>
      </c>
      <c r="C129" s="25">
        <v>435000</v>
      </c>
      <c r="D129" s="25">
        <v>110000</v>
      </c>
      <c r="E129" s="25">
        <v>30000</v>
      </c>
      <c r="F129" s="25">
        <v>30000</v>
      </c>
      <c r="G129" s="25">
        <v>27.27272727272727</v>
      </c>
    </row>
    <row r="130" spans="1:7">
      <c r="A130" s="21" t="s">
        <v>187</v>
      </c>
      <c r="B130" s="15" t="s">
        <v>55</v>
      </c>
      <c r="C130" s="24">
        <v>2105800</v>
      </c>
      <c r="D130" s="24">
        <v>504800</v>
      </c>
      <c r="E130" s="24">
        <v>498936</v>
      </c>
      <c r="F130" s="24">
        <v>498936</v>
      </c>
      <c r="G130" s="24">
        <v>98.838351822503967</v>
      </c>
    </row>
    <row r="131" spans="1:7">
      <c r="A131" s="22" t="s">
        <v>3</v>
      </c>
      <c r="B131" s="16" t="s">
        <v>4</v>
      </c>
      <c r="C131" s="25">
        <v>2105800</v>
      </c>
      <c r="D131" s="25">
        <v>504800</v>
      </c>
      <c r="E131" s="25">
        <v>498936</v>
      </c>
      <c r="F131" s="25">
        <v>498936</v>
      </c>
      <c r="G131" s="25">
        <v>98.838351822503967</v>
      </c>
    </row>
    <row r="132" spans="1:7">
      <c r="A132" s="22" t="s">
        <v>13</v>
      </c>
      <c r="B132" s="16" t="s">
        <v>14</v>
      </c>
      <c r="C132" s="25">
        <v>2105800</v>
      </c>
      <c r="D132" s="25">
        <v>504800</v>
      </c>
      <c r="E132" s="25">
        <v>498936</v>
      </c>
      <c r="F132" s="25">
        <v>498936</v>
      </c>
      <c r="G132" s="25">
        <v>98.838351822503967</v>
      </c>
    </row>
    <row r="133" spans="1:7">
      <c r="A133" s="22" t="s">
        <v>15</v>
      </c>
      <c r="B133" s="16" t="s">
        <v>16</v>
      </c>
      <c r="C133" s="25">
        <v>126000</v>
      </c>
      <c r="D133" s="25">
        <v>0</v>
      </c>
      <c r="E133" s="25">
        <v>0</v>
      </c>
      <c r="F133" s="25">
        <v>0</v>
      </c>
      <c r="G133" s="25">
        <v>0</v>
      </c>
    </row>
    <row r="134" spans="1:7">
      <c r="A134" s="22" t="s">
        <v>19</v>
      </c>
      <c r="B134" s="16" t="s">
        <v>20</v>
      </c>
      <c r="C134" s="25">
        <v>1979800</v>
      </c>
      <c r="D134" s="25">
        <v>504800</v>
      </c>
      <c r="E134" s="25">
        <v>498936</v>
      </c>
      <c r="F134" s="25">
        <v>498936</v>
      </c>
      <c r="G134" s="25">
        <v>98.838351822503967</v>
      </c>
    </row>
    <row r="135" spans="1:7" ht="31.5">
      <c r="A135" s="21" t="s">
        <v>252</v>
      </c>
      <c r="B135" s="15" t="s">
        <v>253</v>
      </c>
      <c r="C135" s="24">
        <v>590000</v>
      </c>
      <c r="D135" s="24">
        <v>590000</v>
      </c>
      <c r="E135" s="24">
        <v>377503.52</v>
      </c>
      <c r="F135" s="24">
        <v>377503.52</v>
      </c>
      <c r="G135" s="24">
        <v>63.983647457627121</v>
      </c>
    </row>
    <row r="136" spans="1:7">
      <c r="A136" s="22" t="s">
        <v>3</v>
      </c>
      <c r="B136" s="16" t="s">
        <v>4</v>
      </c>
      <c r="C136" s="25">
        <v>590000</v>
      </c>
      <c r="D136" s="25">
        <v>590000</v>
      </c>
      <c r="E136" s="25">
        <v>377503.52</v>
      </c>
      <c r="F136" s="25">
        <v>377503.52</v>
      </c>
      <c r="G136" s="25">
        <v>63.983647457627121</v>
      </c>
    </row>
    <row r="137" spans="1:7">
      <c r="A137" s="22" t="s">
        <v>175</v>
      </c>
      <c r="B137" s="16" t="s">
        <v>33</v>
      </c>
      <c r="C137" s="25">
        <v>590000</v>
      </c>
      <c r="D137" s="25">
        <v>590000</v>
      </c>
      <c r="E137" s="25">
        <v>377503.52</v>
      </c>
      <c r="F137" s="25">
        <v>377503.52</v>
      </c>
      <c r="G137" s="25">
        <v>63.983647457627121</v>
      </c>
    </row>
    <row r="138" spans="1:7" ht="31.5">
      <c r="A138" s="22" t="s">
        <v>176</v>
      </c>
      <c r="B138" s="16" t="s">
        <v>34</v>
      </c>
      <c r="C138" s="25">
        <v>590000</v>
      </c>
      <c r="D138" s="25">
        <v>590000</v>
      </c>
      <c r="E138" s="25">
        <v>377503.52</v>
      </c>
      <c r="F138" s="25">
        <v>377503.52</v>
      </c>
      <c r="G138" s="25">
        <v>63.983647457627121</v>
      </c>
    </row>
    <row r="139" spans="1:7" ht="31.5">
      <c r="A139" s="3" t="s">
        <v>58</v>
      </c>
      <c r="B139" s="4" t="s">
        <v>139</v>
      </c>
      <c r="C139" s="7">
        <v>444141468.99000001</v>
      </c>
      <c r="D139" s="7">
        <v>172361193.99000001</v>
      </c>
      <c r="E139" s="7">
        <v>150806418.35999998</v>
      </c>
      <c r="F139" s="7">
        <v>150062064.16</v>
      </c>
      <c r="G139" s="7">
        <v>87.062557810261083</v>
      </c>
    </row>
    <row r="140" spans="1:7">
      <c r="A140" s="22" t="s">
        <v>3</v>
      </c>
      <c r="B140" s="16" t="s">
        <v>4</v>
      </c>
      <c r="C140" s="25">
        <v>444141468.99000001</v>
      </c>
      <c r="D140" s="25">
        <v>172361193.99000001</v>
      </c>
      <c r="E140" s="25">
        <v>150806418.35999998</v>
      </c>
      <c r="F140" s="25">
        <v>150062064.16</v>
      </c>
      <c r="G140" s="25">
        <v>87.062557810261083</v>
      </c>
    </row>
    <row r="141" spans="1:7">
      <c r="A141" s="22" t="s">
        <v>5</v>
      </c>
      <c r="B141" s="16" t="s">
        <v>6</v>
      </c>
      <c r="C141" s="25">
        <v>364539574.99000001</v>
      </c>
      <c r="D141" s="25">
        <v>136857032.99000001</v>
      </c>
      <c r="E141" s="25">
        <v>126274192.87000003</v>
      </c>
      <c r="F141" s="25">
        <v>126259148.88000003</v>
      </c>
      <c r="G141" s="25">
        <v>92.256237126831209</v>
      </c>
    </row>
    <row r="142" spans="1:7">
      <c r="A142" s="22" t="s">
        <v>7</v>
      </c>
      <c r="B142" s="16" t="s">
        <v>8</v>
      </c>
      <c r="C142" s="25">
        <v>298774652.38999999</v>
      </c>
      <c r="D142" s="25">
        <v>112077218.38999999</v>
      </c>
      <c r="E142" s="25">
        <v>103402708.46000002</v>
      </c>
      <c r="F142" s="25">
        <v>103387664.47000003</v>
      </c>
      <c r="G142" s="25">
        <v>92.246815146890484</v>
      </c>
    </row>
    <row r="143" spans="1:7">
      <c r="A143" s="22" t="s">
        <v>9</v>
      </c>
      <c r="B143" s="16" t="s">
        <v>10</v>
      </c>
      <c r="C143" s="25">
        <v>298774652.38999999</v>
      </c>
      <c r="D143" s="25">
        <v>112077218.38999999</v>
      </c>
      <c r="E143" s="25">
        <v>103402708.46000002</v>
      </c>
      <c r="F143" s="25">
        <v>103387664.47000003</v>
      </c>
      <c r="G143" s="25">
        <v>92.246815146890484</v>
      </c>
    </row>
    <row r="144" spans="1:7">
      <c r="A144" s="22" t="s">
        <v>11</v>
      </c>
      <c r="B144" s="16" t="s">
        <v>12</v>
      </c>
      <c r="C144" s="25">
        <v>65764922.599999994</v>
      </c>
      <c r="D144" s="25">
        <v>24779814.600000001</v>
      </c>
      <c r="E144" s="25">
        <v>22871484.409999996</v>
      </c>
      <c r="F144" s="25">
        <v>22871484.409999996</v>
      </c>
      <c r="G144" s="25">
        <v>92.298852026116435</v>
      </c>
    </row>
    <row r="145" spans="1:7">
      <c r="A145" s="22" t="s">
        <v>13</v>
      </c>
      <c r="B145" s="16" t="s">
        <v>14</v>
      </c>
      <c r="C145" s="25">
        <v>75661861</v>
      </c>
      <c r="D145" s="25">
        <v>33430921</v>
      </c>
      <c r="E145" s="25">
        <v>23444196.929999996</v>
      </c>
      <c r="F145" s="25">
        <v>22714887.330000002</v>
      </c>
      <c r="G145" s="25">
        <v>67.945741997356293</v>
      </c>
    </row>
    <row r="146" spans="1:7">
      <c r="A146" s="22" t="s">
        <v>15</v>
      </c>
      <c r="B146" s="16" t="s">
        <v>16</v>
      </c>
      <c r="C146" s="25">
        <v>5930971</v>
      </c>
      <c r="D146" s="25">
        <v>1687652</v>
      </c>
      <c r="E146" s="25">
        <v>703549.3</v>
      </c>
      <c r="F146" s="25">
        <v>603209.30000000005</v>
      </c>
      <c r="G146" s="25">
        <v>35.742516822188463</v>
      </c>
    </row>
    <row r="147" spans="1:7">
      <c r="A147" s="22" t="s">
        <v>17</v>
      </c>
      <c r="B147" s="16" t="s">
        <v>18</v>
      </c>
      <c r="C147" s="25">
        <v>24430000</v>
      </c>
      <c r="D147" s="25">
        <v>11426300</v>
      </c>
      <c r="E147" s="25">
        <v>8236599.3399999999</v>
      </c>
      <c r="F147" s="25">
        <v>8196583.8500000006</v>
      </c>
      <c r="G147" s="25">
        <v>71.734365892721186</v>
      </c>
    </row>
    <row r="148" spans="1:7">
      <c r="A148" s="22" t="s">
        <v>19</v>
      </c>
      <c r="B148" s="16" t="s">
        <v>20</v>
      </c>
      <c r="C148" s="25">
        <v>9037720</v>
      </c>
      <c r="D148" s="25">
        <v>4044920</v>
      </c>
      <c r="E148" s="25">
        <v>1707871.8800000001</v>
      </c>
      <c r="F148" s="25">
        <v>1707377.6</v>
      </c>
      <c r="G148" s="25">
        <v>42.210417016900216</v>
      </c>
    </row>
    <row r="149" spans="1:7">
      <c r="A149" s="22" t="s">
        <v>21</v>
      </c>
      <c r="B149" s="16" t="s">
        <v>22</v>
      </c>
      <c r="C149" s="25">
        <v>837858</v>
      </c>
      <c r="D149" s="25">
        <v>447938</v>
      </c>
      <c r="E149" s="25">
        <v>360268.65</v>
      </c>
      <c r="F149" s="25">
        <v>360268.65</v>
      </c>
      <c r="G149" s="25">
        <v>80.428240068938123</v>
      </c>
    </row>
    <row r="150" spans="1:7">
      <c r="A150" s="22" t="s">
        <v>167</v>
      </c>
      <c r="B150" s="16" t="s">
        <v>23</v>
      </c>
      <c r="C150" s="25">
        <v>35161482</v>
      </c>
      <c r="D150" s="25">
        <v>15664681</v>
      </c>
      <c r="E150" s="25">
        <v>12343277.760000002</v>
      </c>
      <c r="F150" s="25">
        <v>11754817.93</v>
      </c>
      <c r="G150" s="25">
        <v>75.040263698954362</v>
      </c>
    </row>
    <row r="151" spans="1:7">
      <c r="A151" s="22" t="s">
        <v>168</v>
      </c>
      <c r="B151" s="16" t="s">
        <v>24</v>
      </c>
      <c r="C151" s="25">
        <v>19933513</v>
      </c>
      <c r="D151" s="25">
        <v>9967713</v>
      </c>
      <c r="E151" s="25">
        <v>8124637.1399999997</v>
      </c>
      <c r="F151" s="25">
        <v>8095012.2000000002</v>
      </c>
      <c r="G151" s="25">
        <v>81.212332257158693</v>
      </c>
    </row>
    <row r="152" spans="1:7">
      <c r="A152" s="22" t="s">
        <v>169</v>
      </c>
      <c r="B152" s="16" t="s">
        <v>25</v>
      </c>
      <c r="C152" s="25">
        <v>2299799</v>
      </c>
      <c r="D152" s="25">
        <v>453634</v>
      </c>
      <c r="E152" s="25">
        <v>249627.00999999998</v>
      </c>
      <c r="F152" s="25">
        <v>229862.02</v>
      </c>
      <c r="G152" s="25">
        <v>50.671250391284609</v>
      </c>
    </row>
    <row r="153" spans="1:7">
      <c r="A153" s="22" t="s">
        <v>170</v>
      </c>
      <c r="B153" s="16" t="s">
        <v>26</v>
      </c>
      <c r="C153" s="25">
        <v>10828200</v>
      </c>
      <c r="D153" s="25">
        <v>4402834</v>
      </c>
      <c r="E153" s="25">
        <v>3324472.57</v>
      </c>
      <c r="F153" s="25">
        <v>2790977.2699999991</v>
      </c>
      <c r="G153" s="25">
        <v>63.390472363936482</v>
      </c>
    </row>
    <row r="154" spans="1:7">
      <c r="A154" s="22" t="s">
        <v>171</v>
      </c>
      <c r="B154" s="16" t="s">
        <v>27</v>
      </c>
      <c r="C154" s="25">
        <v>1003600</v>
      </c>
      <c r="D154" s="25">
        <v>591800</v>
      </c>
      <c r="E154" s="25">
        <v>420357.77999999997</v>
      </c>
      <c r="F154" s="25">
        <v>414997.27</v>
      </c>
      <c r="G154" s="25">
        <v>70.1245809395066</v>
      </c>
    </row>
    <row r="155" spans="1:7" ht="31.5">
      <c r="A155" s="22" t="s">
        <v>172</v>
      </c>
      <c r="B155" s="16" t="s">
        <v>28</v>
      </c>
      <c r="C155" s="25">
        <v>1096370</v>
      </c>
      <c r="D155" s="25">
        <v>248700</v>
      </c>
      <c r="E155" s="25">
        <v>224183.26000000004</v>
      </c>
      <c r="F155" s="25">
        <v>223969.17</v>
      </c>
      <c r="G155" s="25">
        <v>90.055958986731014</v>
      </c>
    </row>
    <row r="156" spans="1:7" ht="31.5">
      <c r="A156" s="22" t="s">
        <v>29</v>
      </c>
      <c r="B156" s="16" t="s">
        <v>30</v>
      </c>
      <c r="C156" s="25">
        <v>263830</v>
      </c>
      <c r="D156" s="25">
        <v>159430</v>
      </c>
      <c r="E156" s="25">
        <v>92630</v>
      </c>
      <c r="F156" s="25">
        <v>92630</v>
      </c>
      <c r="G156" s="25">
        <v>58.100733864391898</v>
      </c>
    </row>
    <row r="157" spans="1:7" ht="31.5">
      <c r="A157" s="22" t="s">
        <v>173</v>
      </c>
      <c r="B157" s="16" t="s">
        <v>174</v>
      </c>
      <c r="C157" s="25">
        <v>66000</v>
      </c>
      <c r="D157" s="25">
        <v>66000</v>
      </c>
      <c r="E157" s="25">
        <v>65500</v>
      </c>
      <c r="F157" s="25">
        <v>65500</v>
      </c>
      <c r="G157" s="25">
        <v>99.242424242424249</v>
      </c>
    </row>
    <row r="158" spans="1:7" ht="47.25">
      <c r="A158" s="22" t="s">
        <v>31</v>
      </c>
      <c r="B158" s="16" t="s">
        <v>32</v>
      </c>
      <c r="C158" s="25">
        <v>197830</v>
      </c>
      <c r="D158" s="25">
        <v>93430</v>
      </c>
      <c r="E158" s="25">
        <v>27130</v>
      </c>
      <c r="F158" s="25">
        <v>27130</v>
      </c>
      <c r="G158" s="25">
        <v>29.037782296906776</v>
      </c>
    </row>
    <row r="159" spans="1:7">
      <c r="A159" s="22" t="s">
        <v>175</v>
      </c>
      <c r="B159" s="16" t="s">
        <v>33</v>
      </c>
      <c r="C159" s="25">
        <v>229900</v>
      </c>
      <c r="D159" s="25">
        <v>91707</v>
      </c>
      <c r="E159" s="25">
        <v>0</v>
      </c>
      <c r="F159" s="25">
        <v>0</v>
      </c>
      <c r="G159" s="25">
        <v>0</v>
      </c>
    </row>
    <row r="160" spans="1:7" ht="31.5">
      <c r="A160" s="22" t="s">
        <v>176</v>
      </c>
      <c r="B160" s="16" t="s">
        <v>34</v>
      </c>
      <c r="C160" s="25">
        <v>229900</v>
      </c>
      <c r="D160" s="25">
        <v>91707</v>
      </c>
      <c r="E160" s="25">
        <v>0</v>
      </c>
      <c r="F160" s="25">
        <v>0</v>
      </c>
      <c r="G160" s="25">
        <v>0</v>
      </c>
    </row>
    <row r="161" spans="1:7">
      <c r="A161" s="22" t="s">
        <v>177</v>
      </c>
      <c r="B161" s="16" t="s">
        <v>35</v>
      </c>
      <c r="C161" s="25">
        <v>3622200</v>
      </c>
      <c r="D161" s="25">
        <v>1926200</v>
      </c>
      <c r="E161" s="25">
        <v>1057695.56</v>
      </c>
      <c r="F161" s="25">
        <v>1057695.56</v>
      </c>
      <c r="G161" s="25">
        <v>54.910993666285954</v>
      </c>
    </row>
    <row r="162" spans="1:7">
      <c r="A162" s="22" t="s">
        <v>178</v>
      </c>
      <c r="B162" s="16" t="s">
        <v>36</v>
      </c>
      <c r="C162" s="25">
        <v>3622200</v>
      </c>
      <c r="D162" s="25">
        <v>1926200</v>
      </c>
      <c r="E162" s="25">
        <v>1057695.56</v>
      </c>
      <c r="F162" s="25">
        <v>1057695.56</v>
      </c>
      <c r="G162" s="25">
        <v>54.910993666285954</v>
      </c>
    </row>
    <row r="163" spans="1:7">
      <c r="A163" s="22" t="s">
        <v>37</v>
      </c>
      <c r="B163" s="16" t="s">
        <v>38</v>
      </c>
      <c r="C163" s="25">
        <v>87933</v>
      </c>
      <c r="D163" s="25">
        <v>55333</v>
      </c>
      <c r="E163" s="25">
        <v>30333</v>
      </c>
      <c r="F163" s="25">
        <v>30332.39</v>
      </c>
      <c r="G163" s="25">
        <v>54.817902517485038</v>
      </c>
    </row>
    <row r="164" spans="1:7" ht="47.25">
      <c r="A164" s="21" t="s">
        <v>59</v>
      </c>
      <c r="B164" s="15" t="s">
        <v>60</v>
      </c>
      <c r="C164" s="24">
        <v>5115833</v>
      </c>
      <c r="D164" s="24">
        <v>2107660</v>
      </c>
      <c r="E164" s="24">
        <v>1718357.8299999998</v>
      </c>
      <c r="F164" s="24">
        <v>1682961.9999999998</v>
      </c>
      <c r="G164" s="24">
        <v>79.849786018617792</v>
      </c>
    </row>
    <row r="165" spans="1:7">
      <c r="A165" s="22" t="s">
        <v>3</v>
      </c>
      <c r="B165" s="16" t="s">
        <v>4</v>
      </c>
      <c r="C165" s="25">
        <v>5115833</v>
      </c>
      <c r="D165" s="25">
        <v>2107660</v>
      </c>
      <c r="E165" s="25">
        <v>1718357.8299999998</v>
      </c>
      <c r="F165" s="25">
        <v>1682961.9999999998</v>
      </c>
      <c r="G165" s="25">
        <v>79.849786018617792</v>
      </c>
    </row>
    <row r="166" spans="1:7">
      <c r="A166" s="22" t="s">
        <v>5</v>
      </c>
      <c r="B166" s="16" t="s">
        <v>6</v>
      </c>
      <c r="C166" s="25">
        <v>4656300</v>
      </c>
      <c r="D166" s="25">
        <v>1890400</v>
      </c>
      <c r="E166" s="25">
        <v>1554448.3399999999</v>
      </c>
      <c r="F166" s="25">
        <v>1554448.3399999999</v>
      </c>
      <c r="G166" s="25">
        <v>82.228541049513325</v>
      </c>
    </row>
    <row r="167" spans="1:7">
      <c r="A167" s="22" t="s">
        <v>7</v>
      </c>
      <c r="B167" s="16" t="s">
        <v>8</v>
      </c>
      <c r="C167" s="25">
        <v>3816600</v>
      </c>
      <c r="D167" s="25">
        <v>1549800</v>
      </c>
      <c r="E167" s="25">
        <v>1284993.8899999999</v>
      </c>
      <c r="F167" s="25">
        <v>1284993.8899999999</v>
      </c>
      <c r="G167" s="25">
        <v>82.913530132920371</v>
      </c>
    </row>
    <row r="168" spans="1:7">
      <c r="A168" s="22" t="s">
        <v>9</v>
      </c>
      <c r="B168" s="16" t="s">
        <v>10</v>
      </c>
      <c r="C168" s="25">
        <v>3816600</v>
      </c>
      <c r="D168" s="25">
        <v>1549800</v>
      </c>
      <c r="E168" s="25">
        <v>1284993.8899999999</v>
      </c>
      <c r="F168" s="25">
        <v>1284993.8899999999</v>
      </c>
      <c r="G168" s="25">
        <v>82.913530132920371</v>
      </c>
    </row>
    <row r="169" spans="1:7">
      <c r="A169" s="22" t="s">
        <v>11</v>
      </c>
      <c r="B169" s="16" t="s">
        <v>12</v>
      </c>
      <c r="C169" s="25">
        <v>839700</v>
      </c>
      <c r="D169" s="25">
        <v>340600</v>
      </c>
      <c r="E169" s="25">
        <v>269454.45</v>
      </c>
      <c r="F169" s="25">
        <v>269454.45</v>
      </c>
      <c r="G169" s="25">
        <v>79.111699941280094</v>
      </c>
    </row>
    <row r="170" spans="1:7">
      <c r="A170" s="22" t="s">
        <v>13</v>
      </c>
      <c r="B170" s="16" t="s">
        <v>14</v>
      </c>
      <c r="C170" s="25">
        <v>440433</v>
      </c>
      <c r="D170" s="25">
        <v>209260</v>
      </c>
      <c r="E170" s="25">
        <v>163909.49000000002</v>
      </c>
      <c r="F170" s="25">
        <v>128513.66</v>
      </c>
      <c r="G170" s="25">
        <v>61.413390041097202</v>
      </c>
    </row>
    <row r="171" spans="1:7">
      <c r="A171" s="22" t="s">
        <v>15</v>
      </c>
      <c r="B171" s="16" t="s">
        <v>16</v>
      </c>
      <c r="C171" s="25">
        <v>4573</v>
      </c>
      <c r="D171" s="25">
        <v>0</v>
      </c>
      <c r="E171" s="25">
        <v>0</v>
      </c>
      <c r="F171" s="25">
        <v>0</v>
      </c>
      <c r="G171" s="25">
        <v>0</v>
      </c>
    </row>
    <row r="172" spans="1:7">
      <c r="A172" s="22" t="s">
        <v>19</v>
      </c>
      <c r="B172" s="16" t="s">
        <v>20</v>
      </c>
      <c r="C172" s="25">
        <v>32700</v>
      </c>
      <c r="D172" s="25">
        <v>25400</v>
      </c>
      <c r="E172" s="25">
        <v>16223.37</v>
      </c>
      <c r="F172" s="25">
        <v>16223.37</v>
      </c>
      <c r="G172" s="25">
        <v>63.871535433070868</v>
      </c>
    </row>
    <row r="173" spans="1:7">
      <c r="A173" s="22" t="s">
        <v>21</v>
      </c>
      <c r="B173" s="16" t="s">
        <v>22</v>
      </c>
      <c r="C173" s="25">
        <v>2000</v>
      </c>
      <c r="D173" s="25">
        <v>1500</v>
      </c>
      <c r="E173" s="25">
        <v>0</v>
      </c>
      <c r="F173" s="25">
        <v>0</v>
      </c>
      <c r="G173" s="25">
        <v>0</v>
      </c>
    </row>
    <row r="174" spans="1:7">
      <c r="A174" s="22" t="s">
        <v>167</v>
      </c>
      <c r="B174" s="16" t="s">
        <v>23</v>
      </c>
      <c r="C174" s="25">
        <v>400160</v>
      </c>
      <c r="D174" s="25">
        <v>181860</v>
      </c>
      <c r="E174" s="25">
        <v>147686.12000000002</v>
      </c>
      <c r="F174" s="25">
        <v>112290.29000000001</v>
      </c>
      <c r="G174" s="25">
        <v>61.745458044649737</v>
      </c>
    </row>
    <row r="175" spans="1:7">
      <c r="A175" s="22" t="s">
        <v>168</v>
      </c>
      <c r="B175" s="16" t="s">
        <v>24</v>
      </c>
      <c r="C175" s="25">
        <v>199800</v>
      </c>
      <c r="D175" s="25">
        <v>102300</v>
      </c>
      <c r="E175" s="25">
        <v>71872.39</v>
      </c>
      <c r="F175" s="25">
        <v>71872.39</v>
      </c>
      <c r="G175" s="25">
        <v>70.256490713587482</v>
      </c>
    </row>
    <row r="176" spans="1:7">
      <c r="A176" s="22" t="s">
        <v>169</v>
      </c>
      <c r="B176" s="16" t="s">
        <v>25</v>
      </c>
      <c r="C176" s="25">
        <v>8960</v>
      </c>
      <c r="D176" s="25">
        <v>2260</v>
      </c>
      <c r="E176" s="25">
        <v>2203.71</v>
      </c>
      <c r="F176" s="25">
        <v>2203.71</v>
      </c>
      <c r="G176" s="25">
        <v>97.509292035398232</v>
      </c>
    </row>
    <row r="177" spans="1:7">
      <c r="A177" s="22" t="s">
        <v>170</v>
      </c>
      <c r="B177" s="16" t="s">
        <v>26</v>
      </c>
      <c r="C177" s="25">
        <v>180000</v>
      </c>
      <c r="D177" s="25">
        <v>75000</v>
      </c>
      <c r="E177" s="25">
        <v>71974.490000000005</v>
      </c>
      <c r="F177" s="25">
        <v>36578.660000000003</v>
      </c>
      <c r="G177" s="25">
        <v>48.771546666666673</v>
      </c>
    </row>
    <row r="178" spans="1:7" ht="31.5">
      <c r="A178" s="22" t="s">
        <v>172</v>
      </c>
      <c r="B178" s="16" t="s">
        <v>28</v>
      </c>
      <c r="C178" s="25">
        <v>11400</v>
      </c>
      <c r="D178" s="25">
        <v>2300</v>
      </c>
      <c r="E178" s="25">
        <v>1635.53</v>
      </c>
      <c r="F178" s="25">
        <v>1635.53</v>
      </c>
      <c r="G178" s="25">
        <v>71.11</v>
      </c>
    </row>
    <row r="179" spans="1:7" ht="31.5">
      <c r="A179" s="22" t="s">
        <v>29</v>
      </c>
      <c r="B179" s="16" t="s">
        <v>30</v>
      </c>
      <c r="C179" s="25">
        <v>1000</v>
      </c>
      <c r="D179" s="25">
        <v>500</v>
      </c>
      <c r="E179" s="25">
        <v>0</v>
      </c>
      <c r="F179" s="25">
        <v>0</v>
      </c>
      <c r="G179" s="25">
        <v>0</v>
      </c>
    </row>
    <row r="180" spans="1:7" ht="47.25">
      <c r="A180" s="22" t="s">
        <v>31</v>
      </c>
      <c r="B180" s="16" t="s">
        <v>32</v>
      </c>
      <c r="C180" s="25">
        <v>1000</v>
      </c>
      <c r="D180" s="25">
        <v>500</v>
      </c>
      <c r="E180" s="25">
        <v>0</v>
      </c>
      <c r="F180" s="25">
        <v>0</v>
      </c>
      <c r="G180" s="25">
        <v>0</v>
      </c>
    </row>
    <row r="181" spans="1:7">
      <c r="A181" s="22" t="s">
        <v>37</v>
      </c>
      <c r="B181" s="16" t="s">
        <v>38</v>
      </c>
      <c r="C181" s="25">
        <v>19100</v>
      </c>
      <c r="D181" s="25">
        <v>8000</v>
      </c>
      <c r="E181" s="25">
        <v>0</v>
      </c>
      <c r="F181" s="25">
        <v>0</v>
      </c>
      <c r="G181" s="25">
        <v>0</v>
      </c>
    </row>
    <row r="182" spans="1:7">
      <c r="A182" s="21" t="s">
        <v>43</v>
      </c>
      <c r="B182" s="15" t="s">
        <v>44</v>
      </c>
      <c r="C182" s="24">
        <v>99000</v>
      </c>
      <c r="D182" s="24">
        <v>55000</v>
      </c>
      <c r="E182" s="24">
        <v>44910</v>
      </c>
      <c r="F182" s="24">
        <v>44910</v>
      </c>
      <c r="G182" s="24">
        <v>81.654545454545456</v>
      </c>
    </row>
    <row r="183" spans="1:7">
      <c r="A183" s="22" t="s">
        <v>3</v>
      </c>
      <c r="B183" s="16" t="s">
        <v>4</v>
      </c>
      <c r="C183" s="25">
        <v>99000</v>
      </c>
      <c r="D183" s="25">
        <v>55000</v>
      </c>
      <c r="E183" s="25">
        <v>44910</v>
      </c>
      <c r="F183" s="25">
        <v>44910</v>
      </c>
      <c r="G183" s="25">
        <v>81.654545454545456</v>
      </c>
    </row>
    <row r="184" spans="1:7">
      <c r="A184" s="22" t="s">
        <v>13</v>
      </c>
      <c r="B184" s="16" t="s">
        <v>14</v>
      </c>
      <c r="C184" s="25">
        <v>99000</v>
      </c>
      <c r="D184" s="25">
        <v>55000</v>
      </c>
      <c r="E184" s="25">
        <v>44910</v>
      </c>
      <c r="F184" s="25">
        <v>44910</v>
      </c>
      <c r="G184" s="25">
        <v>81.654545454545456</v>
      </c>
    </row>
    <row r="185" spans="1:7">
      <c r="A185" s="22" t="s">
        <v>19</v>
      </c>
      <c r="B185" s="16" t="s">
        <v>20</v>
      </c>
      <c r="C185" s="25">
        <v>99000</v>
      </c>
      <c r="D185" s="25">
        <v>55000</v>
      </c>
      <c r="E185" s="25">
        <v>44910</v>
      </c>
      <c r="F185" s="25">
        <v>44910</v>
      </c>
      <c r="G185" s="25">
        <v>81.654545454545456</v>
      </c>
    </row>
    <row r="186" spans="1:7">
      <c r="A186" s="21" t="s">
        <v>61</v>
      </c>
      <c r="B186" s="15" t="s">
        <v>62</v>
      </c>
      <c r="C186" s="24">
        <v>101712755</v>
      </c>
      <c r="D186" s="24">
        <v>36487253</v>
      </c>
      <c r="E186" s="24">
        <v>31734328.589999992</v>
      </c>
      <c r="F186" s="24">
        <v>31712567.419999994</v>
      </c>
      <c r="G186" s="24">
        <v>86.914099617200549</v>
      </c>
    </row>
    <row r="187" spans="1:7">
      <c r="A187" s="22" t="s">
        <v>3</v>
      </c>
      <c r="B187" s="16" t="s">
        <v>4</v>
      </c>
      <c r="C187" s="25">
        <v>101712755</v>
      </c>
      <c r="D187" s="25">
        <v>36487253</v>
      </c>
      <c r="E187" s="25">
        <v>31734328.589999992</v>
      </c>
      <c r="F187" s="25">
        <v>31712567.419999994</v>
      </c>
      <c r="G187" s="25">
        <v>86.914099617200549</v>
      </c>
    </row>
    <row r="188" spans="1:7">
      <c r="A188" s="22" t="s">
        <v>5</v>
      </c>
      <c r="B188" s="16" t="s">
        <v>6</v>
      </c>
      <c r="C188" s="25">
        <v>79553196</v>
      </c>
      <c r="D188" s="25">
        <v>27152136</v>
      </c>
      <c r="E188" s="25">
        <v>26829403.93</v>
      </c>
      <c r="F188" s="25">
        <v>26827369.82</v>
      </c>
      <c r="G188" s="25">
        <v>98.803901910332215</v>
      </c>
    </row>
    <row r="189" spans="1:7">
      <c r="A189" s="22" t="s">
        <v>7</v>
      </c>
      <c r="B189" s="16" t="s">
        <v>8</v>
      </c>
      <c r="C189" s="25">
        <v>65158800</v>
      </c>
      <c r="D189" s="25">
        <v>22169800</v>
      </c>
      <c r="E189" s="25">
        <v>21848360.579999998</v>
      </c>
      <c r="F189" s="25">
        <v>21846326.469999999</v>
      </c>
      <c r="G189" s="25">
        <v>98.540927162175564</v>
      </c>
    </row>
    <row r="190" spans="1:7">
      <c r="A190" s="22" t="s">
        <v>9</v>
      </c>
      <c r="B190" s="16" t="s">
        <v>10</v>
      </c>
      <c r="C190" s="25">
        <v>65158800</v>
      </c>
      <c r="D190" s="25">
        <v>22169800</v>
      </c>
      <c r="E190" s="25">
        <v>21848360.579999998</v>
      </c>
      <c r="F190" s="25">
        <v>21846326.469999999</v>
      </c>
      <c r="G190" s="25">
        <v>98.540927162175564</v>
      </c>
    </row>
    <row r="191" spans="1:7">
      <c r="A191" s="22" t="s">
        <v>11</v>
      </c>
      <c r="B191" s="16" t="s">
        <v>12</v>
      </c>
      <c r="C191" s="25">
        <v>14394396</v>
      </c>
      <c r="D191" s="25">
        <v>4982336</v>
      </c>
      <c r="E191" s="25">
        <v>4981043.3499999996</v>
      </c>
      <c r="F191" s="25">
        <v>4981043.3499999996</v>
      </c>
      <c r="G191" s="25">
        <v>99.974055342714735</v>
      </c>
    </row>
    <row r="192" spans="1:7">
      <c r="A192" s="22" t="s">
        <v>13</v>
      </c>
      <c r="B192" s="16" t="s">
        <v>14</v>
      </c>
      <c r="C192" s="25">
        <v>22159559</v>
      </c>
      <c r="D192" s="25">
        <v>9335117</v>
      </c>
      <c r="E192" s="25">
        <v>4904924.66</v>
      </c>
      <c r="F192" s="25">
        <v>4885197.6000000006</v>
      </c>
      <c r="G192" s="25">
        <v>52.331401952434021</v>
      </c>
    </row>
    <row r="193" spans="1:7">
      <c r="A193" s="22" t="s">
        <v>15</v>
      </c>
      <c r="B193" s="16" t="s">
        <v>16</v>
      </c>
      <c r="C193" s="25">
        <v>1276482</v>
      </c>
      <c r="D193" s="25">
        <v>437340</v>
      </c>
      <c r="E193" s="25">
        <v>2144</v>
      </c>
      <c r="F193" s="25">
        <v>2144</v>
      </c>
      <c r="G193" s="25">
        <v>0.49023642932272371</v>
      </c>
    </row>
    <row r="194" spans="1:7">
      <c r="A194" s="22" t="s">
        <v>17</v>
      </c>
      <c r="B194" s="16" t="s">
        <v>18</v>
      </c>
      <c r="C194" s="25">
        <v>7000000</v>
      </c>
      <c r="D194" s="25">
        <v>3180000</v>
      </c>
      <c r="E194" s="25">
        <v>531970.81000000006</v>
      </c>
      <c r="F194" s="25">
        <v>513272.12</v>
      </c>
      <c r="G194" s="25">
        <v>16.140632704402517</v>
      </c>
    </row>
    <row r="195" spans="1:7">
      <c r="A195" s="22" t="s">
        <v>19</v>
      </c>
      <c r="B195" s="16" t="s">
        <v>20</v>
      </c>
      <c r="C195" s="25">
        <v>1512477</v>
      </c>
      <c r="D195" s="25">
        <v>663477</v>
      </c>
      <c r="E195" s="25">
        <v>351566.36</v>
      </c>
      <c r="F195" s="25">
        <v>351072.08</v>
      </c>
      <c r="G195" s="25">
        <v>52.913978932201125</v>
      </c>
    </row>
    <row r="196" spans="1:7">
      <c r="A196" s="22" t="s">
        <v>167</v>
      </c>
      <c r="B196" s="16" t="s">
        <v>23</v>
      </c>
      <c r="C196" s="25">
        <v>12235400</v>
      </c>
      <c r="D196" s="25">
        <v>4997800</v>
      </c>
      <c r="E196" s="25">
        <v>4010103.4899999998</v>
      </c>
      <c r="F196" s="25">
        <v>4009569.4</v>
      </c>
      <c r="G196" s="25">
        <v>80.226687742606757</v>
      </c>
    </row>
    <row r="197" spans="1:7">
      <c r="A197" s="22" t="s">
        <v>168</v>
      </c>
      <c r="B197" s="16" t="s">
        <v>24</v>
      </c>
      <c r="C197" s="25">
        <v>7101900</v>
      </c>
      <c r="D197" s="25">
        <v>3411400</v>
      </c>
      <c r="E197" s="25">
        <v>2848886.79</v>
      </c>
      <c r="F197" s="25">
        <v>2848886.79</v>
      </c>
      <c r="G197" s="25">
        <v>83.510781204197698</v>
      </c>
    </row>
    <row r="198" spans="1:7">
      <c r="A198" s="22" t="s">
        <v>169</v>
      </c>
      <c r="B198" s="16" t="s">
        <v>25</v>
      </c>
      <c r="C198" s="25">
        <v>1041800</v>
      </c>
      <c r="D198" s="25">
        <v>185300</v>
      </c>
      <c r="E198" s="25">
        <v>92524.4</v>
      </c>
      <c r="F198" s="25">
        <v>92524.4</v>
      </c>
      <c r="G198" s="25">
        <v>49.932218024824607</v>
      </c>
    </row>
    <row r="199" spans="1:7">
      <c r="A199" s="22" t="s">
        <v>170</v>
      </c>
      <c r="B199" s="16" t="s">
        <v>26</v>
      </c>
      <c r="C199" s="25">
        <v>3644700</v>
      </c>
      <c r="D199" s="25">
        <v>1262500</v>
      </c>
      <c r="E199" s="25">
        <v>955762.86</v>
      </c>
      <c r="F199" s="25">
        <v>955762.86</v>
      </c>
      <c r="G199" s="25">
        <v>75.703988910891084</v>
      </c>
    </row>
    <row r="200" spans="1:7">
      <c r="A200" s="22" t="s">
        <v>171</v>
      </c>
      <c r="B200" s="16" t="s">
        <v>27</v>
      </c>
      <c r="C200" s="25">
        <v>129300</v>
      </c>
      <c r="D200" s="25">
        <v>76200</v>
      </c>
      <c r="E200" s="25">
        <v>50544.29</v>
      </c>
      <c r="F200" s="25">
        <v>50010.2</v>
      </c>
      <c r="G200" s="25">
        <v>65.630183727034122</v>
      </c>
    </row>
    <row r="201" spans="1:7" ht="31.5">
      <c r="A201" s="22" t="s">
        <v>172</v>
      </c>
      <c r="B201" s="16" t="s">
        <v>28</v>
      </c>
      <c r="C201" s="25">
        <v>317700</v>
      </c>
      <c r="D201" s="25">
        <v>62400</v>
      </c>
      <c r="E201" s="25">
        <v>62385.15</v>
      </c>
      <c r="F201" s="25">
        <v>62385.15</v>
      </c>
      <c r="G201" s="25">
        <v>99.976201923076928</v>
      </c>
    </row>
    <row r="202" spans="1:7" ht="31.5">
      <c r="A202" s="22" t="s">
        <v>29</v>
      </c>
      <c r="B202" s="16" t="s">
        <v>30</v>
      </c>
      <c r="C202" s="25">
        <v>135200</v>
      </c>
      <c r="D202" s="25">
        <v>56500</v>
      </c>
      <c r="E202" s="25">
        <v>9140</v>
      </c>
      <c r="F202" s="25">
        <v>9140</v>
      </c>
      <c r="G202" s="25">
        <v>16.176991150442475</v>
      </c>
    </row>
    <row r="203" spans="1:7" ht="47.25">
      <c r="A203" s="22" t="s">
        <v>31</v>
      </c>
      <c r="B203" s="16" t="s">
        <v>32</v>
      </c>
      <c r="C203" s="25">
        <v>135200</v>
      </c>
      <c r="D203" s="25">
        <v>56500</v>
      </c>
      <c r="E203" s="25">
        <v>9140</v>
      </c>
      <c r="F203" s="25">
        <v>9140</v>
      </c>
      <c r="G203" s="25">
        <v>16.176991150442475</v>
      </c>
    </row>
    <row r="204" spans="1:7" ht="47.25">
      <c r="A204" s="21" t="s">
        <v>63</v>
      </c>
      <c r="B204" s="15" t="s">
        <v>64</v>
      </c>
      <c r="C204" s="24">
        <v>92893806</v>
      </c>
      <c r="D204" s="24">
        <v>34811136</v>
      </c>
      <c r="E204" s="24">
        <v>30527065.18</v>
      </c>
      <c r="F204" s="24">
        <v>29990192.670000002</v>
      </c>
      <c r="G204" s="24">
        <v>86.151146202180826</v>
      </c>
    </row>
    <row r="205" spans="1:7">
      <c r="A205" s="22" t="s">
        <v>3</v>
      </c>
      <c r="B205" s="16" t="s">
        <v>4</v>
      </c>
      <c r="C205" s="25">
        <v>92893806</v>
      </c>
      <c r="D205" s="25">
        <v>34811136</v>
      </c>
      <c r="E205" s="25">
        <v>30527065.18</v>
      </c>
      <c r="F205" s="25">
        <v>29990192.670000002</v>
      </c>
      <c r="G205" s="25">
        <v>86.151146202180826</v>
      </c>
    </row>
    <row r="206" spans="1:7">
      <c r="A206" s="22" t="s">
        <v>5</v>
      </c>
      <c r="B206" s="16" t="s">
        <v>6</v>
      </c>
      <c r="C206" s="25">
        <v>55480000</v>
      </c>
      <c r="D206" s="25">
        <v>17816166</v>
      </c>
      <c r="E206" s="25">
        <v>15795586.470000001</v>
      </c>
      <c r="F206" s="25">
        <v>15792674.01</v>
      </c>
      <c r="G206" s="25">
        <v>88.642382485659382</v>
      </c>
    </row>
    <row r="207" spans="1:7">
      <c r="A207" s="22" t="s">
        <v>7</v>
      </c>
      <c r="B207" s="16" t="s">
        <v>8</v>
      </c>
      <c r="C207" s="25">
        <v>45480000</v>
      </c>
      <c r="D207" s="25">
        <v>14588066</v>
      </c>
      <c r="E207" s="25">
        <v>12940858.380000001</v>
      </c>
      <c r="F207" s="25">
        <v>12937945.92</v>
      </c>
      <c r="G207" s="25">
        <v>88.688561732583324</v>
      </c>
    </row>
    <row r="208" spans="1:7">
      <c r="A208" s="22" t="s">
        <v>9</v>
      </c>
      <c r="B208" s="16" t="s">
        <v>10</v>
      </c>
      <c r="C208" s="25">
        <v>45480000</v>
      </c>
      <c r="D208" s="25">
        <v>14588066</v>
      </c>
      <c r="E208" s="25">
        <v>12940858.380000001</v>
      </c>
      <c r="F208" s="25">
        <v>12937945.92</v>
      </c>
      <c r="G208" s="25">
        <v>88.688561732583324</v>
      </c>
    </row>
    <row r="209" spans="1:7">
      <c r="A209" s="22" t="s">
        <v>11</v>
      </c>
      <c r="B209" s="16" t="s">
        <v>12</v>
      </c>
      <c r="C209" s="25">
        <v>10000000</v>
      </c>
      <c r="D209" s="25">
        <v>3228100</v>
      </c>
      <c r="E209" s="25">
        <v>2854728.09</v>
      </c>
      <c r="F209" s="25">
        <v>2854728.09</v>
      </c>
      <c r="G209" s="25">
        <v>88.433694433257955</v>
      </c>
    </row>
    <row r="210" spans="1:7">
      <c r="A210" s="22" t="s">
        <v>13</v>
      </c>
      <c r="B210" s="16" t="s">
        <v>14</v>
      </c>
      <c r="C210" s="25">
        <v>37397806</v>
      </c>
      <c r="D210" s="25">
        <v>16988470</v>
      </c>
      <c r="E210" s="25">
        <v>14731478.710000001</v>
      </c>
      <c r="F210" s="25">
        <v>14197518.66</v>
      </c>
      <c r="G210" s="25">
        <v>83.57149678576117</v>
      </c>
    </row>
    <row r="211" spans="1:7">
      <c r="A211" s="22" t="s">
        <v>15</v>
      </c>
      <c r="B211" s="16" t="s">
        <v>16</v>
      </c>
      <c r="C211" s="25">
        <v>2332882</v>
      </c>
      <c r="D211" s="25">
        <v>325402</v>
      </c>
      <c r="E211" s="25">
        <v>152111.29999999999</v>
      </c>
      <c r="F211" s="25">
        <v>97611.3</v>
      </c>
      <c r="G211" s="25">
        <v>29.997141996668734</v>
      </c>
    </row>
    <row r="212" spans="1:7">
      <c r="A212" s="22" t="s">
        <v>17</v>
      </c>
      <c r="B212" s="16" t="s">
        <v>18</v>
      </c>
      <c r="C212" s="25">
        <v>15000000</v>
      </c>
      <c r="D212" s="25">
        <v>7303000</v>
      </c>
      <c r="E212" s="25">
        <v>7302617.5300000003</v>
      </c>
      <c r="F212" s="25">
        <v>7302617.5300000003</v>
      </c>
      <c r="G212" s="25">
        <v>99.994762837190194</v>
      </c>
    </row>
    <row r="213" spans="1:7">
      <c r="A213" s="22" t="s">
        <v>19</v>
      </c>
      <c r="B213" s="16" t="s">
        <v>20</v>
      </c>
      <c r="C213" s="25">
        <v>4194873</v>
      </c>
      <c r="D213" s="25">
        <v>2020373</v>
      </c>
      <c r="E213" s="25">
        <v>723712.89</v>
      </c>
      <c r="F213" s="25">
        <v>723712.89</v>
      </c>
      <c r="G213" s="25">
        <v>35.820756365285021</v>
      </c>
    </row>
    <row r="214" spans="1:7">
      <c r="A214" s="22" t="s">
        <v>21</v>
      </c>
      <c r="B214" s="16" t="s">
        <v>22</v>
      </c>
      <c r="C214" s="25">
        <v>80498</v>
      </c>
      <c r="D214" s="25">
        <v>77078</v>
      </c>
      <c r="E214" s="25">
        <v>42236.87</v>
      </c>
      <c r="F214" s="25">
        <v>42236.87</v>
      </c>
      <c r="G214" s="25">
        <v>54.797568696644959</v>
      </c>
    </row>
    <row r="215" spans="1:7">
      <c r="A215" s="22" t="s">
        <v>167</v>
      </c>
      <c r="B215" s="16" t="s">
        <v>23</v>
      </c>
      <c r="C215" s="25">
        <v>15759553</v>
      </c>
      <c r="D215" s="25">
        <v>7247817</v>
      </c>
      <c r="E215" s="25">
        <v>6496090.1200000001</v>
      </c>
      <c r="F215" s="25">
        <v>6016630.0700000003</v>
      </c>
      <c r="G215" s="25">
        <v>83.012996465004576</v>
      </c>
    </row>
    <row r="216" spans="1:7">
      <c r="A216" s="22" t="s">
        <v>168</v>
      </c>
      <c r="B216" s="16" t="s">
        <v>24</v>
      </c>
      <c r="C216" s="25">
        <v>9806613</v>
      </c>
      <c r="D216" s="25">
        <v>4825413</v>
      </c>
      <c r="E216" s="25">
        <v>4337713.3</v>
      </c>
      <c r="F216" s="25">
        <v>4313288.6500000004</v>
      </c>
      <c r="G216" s="25">
        <v>89.386932268802695</v>
      </c>
    </row>
    <row r="217" spans="1:7">
      <c r="A217" s="22" t="s">
        <v>169</v>
      </c>
      <c r="B217" s="16" t="s">
        <v>25</v>
      </c>
      <c r="C217" s="25">
        <v>639770</v>
      </c>
      <c r="D217" s="25">
        <v>157870</v>
      </c>
      <c r="E217" s="25">
        <v>102419.28</v>
      </c>
      <c r="F217" s="25">
        <v>89293.26</v>
      </c>
      <c r="G217" s="25">
        <v>56.561259263951349</v>
      </c>
    </row>
    <row r="218" spans="1:7">
      <c r="A218" s="22" t="s">
        <v>170</v>
      </c>
      <c r="B218" s="16" t="s">
        <v>26</v>
      </c>
      <c r="C218" s="25">
        <v>4000000</v>
      </c>
      <c r="D218" s="25">
        <v>1627334</v>
      </c>
      <c r="E218" s="25">
        <v>1576168.17</v>
      </c>
      <c r="F218" s="25">
        <v>1139095.9099999999</v>
      </c>
      <c r="G218" s="25">
        <v>69.997671651916562</v>
      </c>
    </row>
    <row r="219" spans="1:7">
      <c r="A219" s="22" t="s">
        <v>171</v>
      </c>
      <c r="B219" s="16" t="s">
        <v>27</v>
      </c>
      <c r="C219" s="25">
        <v>874300</v>
      </c>
      <c r="D219" s="25">
        <v>515600</v>
      </c>
      <c r="E219" s="25">
        <v>369813.49</v>
      </c>
      <c r="F219" s="25">
        <v>364987.07</v>
      </c>
      <c r="G219" s="25">
        <v>70.788803335919312</v>
      </c>
    </row>
    <row r="220" spans="1:7" ht="31.5">
      <c r="A220" s="22" t="s">
        <v>172</v>
      </c>
      <c r="B220" s="16" t="s">
        <v>28</v>
      </c>
      <c r="C220" s="25">
        <v>438870</v>
      </c>
      <c r="D220" s="25">
        <v>121600</v>
      </c>
      <c r="E220" s="25">
        <v>109975.88</v>
      </c>
      <c r="F220" s="25">
        <v>109965.18</v>
      </c>
      <c r="G220" s="25">
        <v>90.431891447368415</v>
      </c>
    </row>
    <row r="221" spans="1:7" ht="31.5">
      <c r="A221" s="22" t="s">
        <v>29</v>
      </c>
      <c r="B221" s="16" t="s">
        <v>30</v>
      </c>
      <c r="C221" s="25">
        <v>30000</v>
      </c>
      <c r="D221" s="25">
        <v>14800</v>
      </c>
      <c r="E221" s="25">
        <v>14710</v>
      </c>
      <c r="F221" s="25">
        <v>14710</v>
      </c>
      <c r="G221" s="25">
        <v>99.391891891891888</v>
      </c>
    </row>
    <row r="222" spans="1:7" ht="47.25">
      <c r="A222" s="22" t="s">
        <v>31</v>
      </c>
      <c r="B222" s="16" t="s">
        <v>32</v>
      </c>
      <c r="C222" s="25">
        <v>30000</v>
      </c>
      <c r="D222" s="25">
        <v>14800</v>
      </c>
      <c r="E222" s="25">
        <v>14710</v>
      </c>
      <c r="F222" s="25">
        <v>14710</v>
      </c>
      <c r="G222" s="25">
        <v>99.391891891891888</v>
      </c>
    </row>
    <row r="223" spans="1:7">
      <c r="A223" s="22" t="s">
        <v>177</v>
      </c>
      <c r="B223" s="16" t="s">
        <v>35</v>
      </c>
      <c r="C223" s="25">
        <v>15500</v>
      </c>
      <c r="D223" s="25">
        <v>6000</v>
      </c>
      <c r="E223" s="25">
        <v>0</v>
      </c>
      <c r="F223" s="25">
        <v>0</v>
      </c>
      <c r="G223" s="25">
        <v>0</v>
      </c>
    </row>
    <row r="224" spans="1:7">
      <c r="A224" s="22" t="s">
        <v>178</v>
      </c>
      <c r="B224" s="16" t="s">
        <v>36</v>
      </c>
      <c r="C224" s="25">
        <v>15500</v>
      </c>
      <c r="D224" s="25">
        <v>6000</v>
      </c>
      <c r="E224" s="25">
        <v>0</v>
      </c>
      <c r="F224" s="25">
        <v>0</v>
      </c>
      <c r="G224" s="25">
        <v>0</v>
      </c>
    </row>
    <row r="225" spans="1:7">
      <c r="A225" s="22" t="s">
        <v>37</v>
      </c>
      <c r="B225" s="16" t="s">
        <v>38</v>
      </c>
      <c r="C225" s="25">
        <v>500</v>
      </c>
      <c r="D225" s="25">
        <v>500</v>
      </c>
      <c r="E225" s="25">
        <v>0</v>
      </c>
      <c r="F225" s="25">
        <v>0</v>
      </c>
      <c r="G225" s="25">
        <v>0</v>
      </c>
    </row>
    <row r="226" spans="1:7" ht="78.75">
      <c r="A226" s="21" t="s">
        <v>188</v>
      </c>
      <c r="B226" s="15" t="s">
        <v>65</v>
      </c>
      <c r="C226" s="24">
        <v>14926050</v>
      </c>
      <c r="D226" s="24">
        <v>6160350</v>
      </c>
      <c r="E226" s="24">
        <v>3852216.69</v>
      </c>
      <c r="F226" s="24">
        <v>3829531.5900000003</v>
      </c>
      <c r="G226" s="24">
        <v>62.164188560714898</v>
      </c>
    </row>
    <row r="227" spans="1:7">
      <c r="A227" s="22" t="s">
        <v>3</v>
      </c>
      <c r="B227" s="16" t="s">
        <v>4</v>
      </c>
      <c r="C227" s="25">
        <v>14926050</v>
      </c>
      <c r="D227" s="25">
        <v>6160350</v>
      </c>
      <c r="E227" s="25">
        <v>3852216.69</v>
      </c>
      <c r="F227" s="25">
        <v>3829531.5900000003</v>
      </c>
      <c r="G227" s="25">
        <v>62.164188560714898</v>
      </c>
    </row>
    <row r="228" spans="1:7">
      <c r="A228" s="22" t="s">
        <v>5</v>
      </c>
      <c r="B228" s="16" t="s">
        <v>6</v>
      </c>
      <c r="C228" s="25">
        <v>10928000</v>
      </c>
      <c r="D228" s="25">
        <v>4273600</v>
      </c>
      <c r="E228" s="25">
        <v>2899216.6999999997</v>
      </c>
      <c r="F228" s="25">
        <v>2897848.4</v>
      </c>
      <c r="G228" s="25">
        <v>67.808133657806053</v>
      </c>
    </row>
    <row r="229" spans="1:7">
      <c r="A229" s="22" t="s">
        <v>7</v>
      </c>
      <c r="B229" s="16" t="s">
        <v>8</v>
      </c>
      <c r="C229" s="25">
        <v>8957700</v>
      </c>
      <c r="D229" s="25">
        <v>3503000</v>
      </c>
      <c r="E229" s="25">
        <v>2356556.2999999998</v>
      </c>
      <c r="F229" s="25">
        <v>2355188</v>
      </c>
      <c r="G229" s="25">
        <v>67.233457036825584</v>
      </c>
    </row>
    <row r="230" spans="1:7">
      <c r="A230" s="22" t="s">
        <v>9</v>
      </c>
      <c r="B230" s="16" t="s">
        <v>10</v>
      </c>
      <c r="C230" s="25">
        <v>8957700</v>
      </c>
      <c r="D230" s="25">
        <v>3503000</v>
      </c>
      <c r="E230" s="25">
        <v>2356556.2999999998</v>
      </c>
      <c r="F230" s="25">
        <v>2355188</v>
      </c>
      <c r="G230" s="25">
        <v>67.233457036825584</v>
      </c>
    </row>
    <row r="231" spans="1:7">
      <c r="A231" s="22" t="s">
        <v>11</v>
      </c>
      <c r="B231" s="16" t="s">
        <v>12</v>
      </c>
      <c r="C231" s="25">
        <v>1970300</v>
      </c>
      <c r="D231" s="25">
        <v>770600</v>
      </c>
      <c r="E231" s="25">
        <v>542660.4</v>
      </c>
      <c r="F231" s="25">
        <v>542660.4</v>
      </c>
      <c r="G231" s="25">
        <v>70.420503503763314</v>
      </c>
    </row>
    <row r="232" spans="1:7">
      <c r="A232" s="22" t="s">
        <v>13</v>
      </c>
      <c r="B232" s="16" t="s">
        <v>14</v>
      </c>
      <c r="C232" s="25">
        <v>3995050</v>
      </c>
      <c r="D232" s="25">
        <v>1885250</v>
      </c>
      <c r="E232" s="25">
        <v>952999.99</v>
      </c>
      <c r="F232" s="25">
        <v>931683.19</v>
      </c>
      <c r="G232" s="25">
        <v>49.419609600848688</v>
      </c>
    </row>
    <row r="233" spans="1:7">
      <c r="A233" s="22" t="s">
        <v>15</v>
      </c>
      <c r="B233" s="16" t="s">
        <v>16</v>
      </c>
      <c r="C233" s="25">
        <v>421550</v>
      </c>
      <c r="D233" s="25">
        <v>121550</v>
      </c>
      <c r="E233" s="25">
        <v>0</v>
      </c>
      <c r="F233" s="25">
        <v>0</v>
      </c>
      <c r="G233" s="25">
        <v>0</v>
      </c>
    </row>
    <row r="234" spans="1:7">
      <c r="A234" s="22" t="s">
        <v>17</v>
      </c>
      <c r="B234" s="16" t="s">
        <v>18</v>
      </c>
      <c r="C234" s="25">
        <v>1100000</v>
      </c>
      <c r="D234" s="25">
        <v>500000</v>
      </c>
      <c r="E234" s="25">
        <v>402011</v>
      </c>
      <c r="F234" s="25">
        <v>380694.2</v>
      </c>
      <c r="G234" s="25">
        <v>76.138840000000002</v>
      </c>
    </row>
    <row r="235" spans="1:7">
      <c r="A235" s="22" t="s">
        <v>19</v>
      </c>
      <c r="B235" s="16" t="s">
        <v>20</v>
      </c>
      <c r="C235" s="25">
        <v>545000</v>
      </c>
      <c r="D235" s="25">
        <v>207500</v>
      </c>
      <c r="E235" s="25">
        <v>39875.550000000003</v>
      </c>
      <c r="F235" s="25">
        <v>39875.550000000003</v>
      </c>
      <c r="G235" s="25">
        <v>19.217132530120484</v>
      </c>
    </row>
    <row r="236" spans="1:7">
      <c r="A236" s="22" t="s">
        <v>21</v>
      </c>
      <c r="B236" s="16" t="s">
        <v>22</v>
      </c>
      <c r="C236" s="25">
        <v>1500</v>
      </c>
      <c r="D236" s="25">
        <v>1000</v>
      </c>
      <c r="E236" s="25">
        <v>0</v>
      </c>
      <c r="F236" s="25">
        <v>0</v>
      </c>
      <c r="G236" s="25">
        <v>0</v>
      </c>
    </row>
    <row r="237" spans="1:7">
      <c r="A237" s="22" t="s">
        <v>167</v>
      </c>
      <c r="B237" s="16" t="s">
        <v>23</v>
      </c>
      <c r="C237" s="25">
        <v>1920000</v>
      </c>
      <c r="D237" s="25">
        <v>1051700</v>
      </c>
      <c r="E237" s="25">
        <v>507833.44</v>
      </c>
      <c r="F237" s="25">
        <v>507833.44</v>
      </c>
      <c r="G237" s="25">
        <v>48.286910715983645</v>
      </c>
    </row>
    <row r="238" spans="1:7">
      <c r="A238" s="22" t="s">
        <v>168</v>
      </c>
      <c r="B238" s="16" t="s">
        <v>24</v>
      </c>
      <c r="C238" s="25">
        <v>996400</v>
      </c>
      <c r="D238" s="25">
        <v>680500</v>
      </c>
      <c r="E238" s="25">
        <v>295656.39</v>
      </c>
      <c r="F238" s="25">
        <v>295656.39</v>
      </c>
      <c r="G238" s="25">
        <v>43.446934606906687</v>
      </c>
    </row>
    <row r="239" spans="1:7">
      <c r="A239" s="22" t="s">
        <v>169</v>
      </c>
      <c r="B239" s="16" t="s">
        <v>25</v>
      </c>
      <c r="C239" s="25">
        <v>84500</v>
      </c>
      <c r="D239" s="25">
        <v>27100</v>
      </c>
      <c r="E239" s="25">
        <v>15189.24</v>
      </c>
      <c r="F239" s="25">
        <v>15189.24</v>
      </c>
      <c r="G239" s="25">
        <v>56.048856088560882</v>
      </c>
    </row>
    <row r="240" spans="1:7">
      <c r="A240" s="22" t="s">
        <v>170</v>
      </c>
      <c r="B240" s="16" t="s">
        <v>26</v>
      </c>
      <c r="C240" s="25">
        <v>793300</v>
      </c>
      <c r="D240" s="25">
        <v>330500</v>
      </c>
      <c r="E240" s="25">
        <v>186532.56</v>
      </c>
      <c r="F240" s="25">
        <v>186532.56</v>
      </c>
      <c r="G240" s="25">
        <v>56.439503782148257</v>
      </c>
    </row>
    <row r="241" spans="1:7" ht="31.5">
      <c r="A241" s="22" t="s">
        <v>172</v>
      </c>
      <c r="B241" s="16" t="s">
        <v>28</v>
      </c>
      <c r="C241" s="25">
        <v>45800</v>
      </c>
      <c r="D241" s="25">
        <v>13600</v>
      </c>
      <c r="E241" s="25">
        <v>10455.25</v>
      </c>
      <c r="F241" s="25">
        <v>10455.25</v>
      </c>
      <c r="G241" s="25">
        <v>76.876838235294116</v>
      </c>
    </row>
    <row r="242" spans="1:7" ht="31.5">
      <c r="A242" s="22" t="s">
        <v>29</v>
      </c>
      <c r="B242" s="16" t="s">
        <v>30</v>
      </c>
      <c r="C242" s="25">
        <v>7000</v>
      </c>
      <c r="D242" s="25">
        <v>3500</v>
      </c>
      <c r="E242" s="25">
        <v>3280</v>
      </c>
      <c r="F242" s="25">
        <v>3280</v>
      </c>
      <c r="G242" s="25">
        <v>93.714285714285722</v>
      </c>
    </row>
    <row r="243" spans="1:7" ht="47.25">
      <c r="A243" s="22" t="s">
        <v>31</v>
      </c>
      <c r="B243" s="16" t="s">
        <v>32</v>
      </c>
      <c r="C243" s="25">
        <v>7000</v>
      </c>
      <c r="D243" s="25">
        <v>3500</v>
      </c>
      <c r="E243" s="25">
        <v>3280</v>
      </c>
      <c r="F243" s="25">
        <v>3280</v>
      </c>
      <c r="G243" s="25">
        <v>93.714285714285722</v>
      </c>
    </row>
    <row r="244" spans="1:7">
      <c r="A244" s="22" t="s">
        <v>37</v>
      </c>
      <c r="B244" s="16" t="s">
        <v>38</v>
      </c>
      <c r="C244" s="25">
        <v>3000</v>
      </c>
      <c r="D244" s="25">
        <v>1500</v>
      </c>
      <c r="E244" s="25">
        <v>0</v>
      </c>
      <c r="F244" s="25">
        <v>0</v>
      </c>
      <c r="G244" s="25">
        <v>0</v>
      </c>
    </row>
    <row r="245" spans="1:7" ht="47.25">
      <c r="A245" s="21" t="s">
        <v>189</v>
      </c>
      <c r="B245" s="15" t="s">
        <v>66</v>
      </c>
      <c r="C245" s="24">
        <v>146822800</v>
      </c>
      <c r="D245" s="24">
        <v>58524707</v>
      </c>
      <c r="E245" s="24">
        <v>55638376.140000001</v>
      </c>
      <c r="F245" s="24">
        <v>55638376.119999997</v>
      </c>
      <c r="G245" s="24">
        <v>95.068183972283705</v>
      </c>
    </row>
    <row r="246" spans="1:7">
      <c r="A246" s="22" t="s">
        <v>3</v>
      </c>
      <c r="B246" s="16" t="s">
        <v>4</v>
      </c>
      <c r="C246" s="25">
        <v>146822800</v>
      </c>
      <c r="D246" s="25">
        <v>58524707</v>
      </c>
      <c r="E246" s="25">
        <v>55638376.140000001</v>
      </c>
      <c r="F246" s="25">
        <v>55638376.119999997</v>
      </c>
      <c r="G246" s="25">
        <v>95.068183972283705</v>
      </c>
    </row>
    <row r="247" spans="1:7">
      <c r="A247" s="22" t="s">
        <v>5</v>
      </c>
      <c r="B247" s="16" t="s">
        <v>6</v>
      </c>
      <c r="C247" s="25">
        <v>146592900</v>
      </c>
      <c r="D247" s="25">
        <v>58433000</v>
      </c>
      <c r="E247" s="25">
        <v>55638376.140000001</v>
      </c>
      <c r="F247" s="25">
        <v>55638376.119999997</v>
      </c>
      <c r="G247" s="25">
        <v>95.217387640545581</v>
      </c>
    </row>
    <row r="248" spans="1:7">
      <c r="A248" s="22" t="s">
        <v>7</v>
      </c>
      <c r="B248" s="16" t="s">
        <v>8</v>
      </c>
      <c r="C248" s="25">
        <v>120219769.01000001</v>
      </c>
      <c r="D248" s="25">
        <v>47915469.009999998</v>
      </c>
      <c r="E248" s="25">
        <v>45713733.710000001</v>
      </c>
      <c r="F248" s="25">
        <v>45713733.689999998</v>
      </c>
      <c r="G248" s="25">
        <v>95.404959263697293</v>
      </c>
    </row>
    <row r="249" spans="1:7">
      <c r="A249" s="22" t="s">
        <v>9</v>
      </c>
      <c r="B249" s="16" t="s">
        <v>10</v>
      </c>
      <c r="C249" s="25">
        <v>120219769.01000001</v>
      </c>
      <c r="D249" s="25">
        <v>47915469.009999998</v>
      </c>
      <c r="E249" s="25">
        <v>45713733.710000001</v>
      </c>
      <c r="F249" s="25">
        <v>45713733.689999998</v>
      </c>
      <c r="G249" s="25">
        <v>95.404959263697293</v>
      </c>
    </row>
    <row r="250" spans="1:7">
      <c r="A250" s="22" t="s">
        <v>11</v>
      </c>
      <c r="B250" s="16" t="s">
        <v>12</v>
      </c>
      <c r="C250" s="25">
        <v>26373130.989999998</v>
      </c>
      <c r="D250" s="25">
        <v>10517530.99</v>
      </c>
      <c r="E250" s="25">
        <v>9924642.4299999997</v>
      </c>
      <c r="F250" s="25">
        <v>9924642.4299999997</v>
      </c>
      <c r="G250" s="25">
        <v>94.362854166403551</v>
      </c>
    </row>
    <row r="251" spans="1:7">
      <c r="A251" s="22" t="s">
        <v>175</v>
      </c>
      <c r="B251" s="16" t="s">
        <v>33</v>
      </c>
      <c r="C251" s="25">
        <v>229900</v>
      </c>
      <c r="D251" s="25">
        <v>91707</v>
      </c>
      <c r="E251" s="25">
        <v>0</v>
      </c>
      <c r="F251" s="25">
        <v>0</v>
      </c>
      <c r="G251" s="25">
        <v>0</v>
      </c>
    </row>
    <row r="252" spans="1:7" ht="31.5">
      <c r="A252" s="22" t="s">
        <v>176</v>
      </c>
      <c r="B252" s="16" t="s">
        <v>34</v>
      </c>
      <c r="C252" s="25">
        <v>229900</v>
      </c>
      <c r="D252" s="25">
        <v>91707</v>
      </c>
      <c r="E252" s="25">
        <v>0</v>
      </c>
      <c r="F252" s="25">
        <v>0</v>
      </c>
      <c r="G252" s="25">
        <v>0</v>
      </c>
    </row>
    <row r="253" spans="1:7" ht="78.75">
      <c r="A253" s="21" t="s">
        <v>190</v>
      </c>
      <c r="B253" s="15" t="s">
        <v>67</v>
      </c>
      <c r="C253" s="24">
        <v>12600000</v>
      </c>
      <c r="D253" s="24">
        <v>5065800</v>
      </c>
      <c r="E253" s="24">
        <v>4917353.2799999993</v>
      </c>
      <c r="F253" s="24">
        <v>4917353.2799999993</v>
      </c>
      <c r="G253" s="24">
        <v>97.069629278692389</v>
      </c>
    </row>
    <row r="254" spans="1:7">
      <c r="A254" s="22" t="s">
        <v>3</v>
      </c>
      <c r="B254" s="16" t="s">
        <v>4</v>
      </c>
      <c r="C254" s="25">
        <v>12600000</v>
      </c>
      <c r="D254" s="25">
        <v>5065800</v>
      </c>
      <c r="E254" s="25">
        <v>4917353.2799999993</v>
      </c>
      <c r="F254" s="25">
        <v>4917353.2799999993</v>
      </c>
      <c r="G254" s="25">
        <v>97.069629278692389</v>
      </c>
    </row>
    <row r="255" spans="1:7">
      <c r="A255" s="22" t="s">
        <v>5</v>
      </c>
      <c r="B255" s="16" t="s">
        <v>6</v>
      </c>
      <c r="C255" s="25">
        <v>12600000</v>
      </c>
      <c r="D255" s="25">
        <v>5065800</v>
      </c>
      <c r="E255" s="25">
        <v>4917353.2799999993</v>
      </c>
      <c r="F255" s="25">
        <v>4917353.2799999993</v>
      </c>
      <c r="G255" s="25">
        <v>97.069629278692389</v>
      </c>
    </row>
    <row r="256" spans="1:7">
      <c r="A256" s="22" t="s">
        <v>7</v>
      </c>
      <c r="B256" s="16" t="s">
        <v>8</v>
      </c>
      <c r="C256" s="25">
        <v>10282041.390000001</v>
      </c>
      <c r="D256" s="25">
        <v>4134341.39</v>
      </c>
      <c r="E256" s="25">
        <v>3986720.51</v>
      </c>
      <c r="F256" s="25">
        <v>3986720.51</v>
      </c>
      <c r="G256" s="25">
        <v>96.429397911912631</v>
      </c>
    </row>
    <row r="257" spans="1:7">
      <c r="A257" s="22" t="s">
        <v>9</v>
      </c>
      <c r="B257" s="16" t="s">
        <v>10</v>
      </c>
      <c r="C257" s="25">
        <v>10282041.390000001</v>
      </c>
      <c r="D257" s="25">
        <v>4134341.39</v>
      </c>
      <c r="E257" s="25">
        <v>3986720.51</v>
      </c>
      <c r="F257" s="25">
        <v>3986720.51</v>
      </c>
      <c r="G257" s="25">
        <v>96.429397911912631</v>
      </c>
    </row>
    <row r="258" spans="1:7">
      <c r="A258" s="22" t="s">
        <v>11</v>
      </c>
      <c r="B258" s="16" t="s">
        <v>12</v>
      </c>
      <c r="C258" s="25">
        <v>2317958.61</v>
      </c>
      <c r="D258" s="25">
        <v>931458.61</v>
      </c>
      <c r="E258" s="25">
        <v>930632.77</v>
      </c>
      <c r="F258" s="25">
        <v>930632.77</v>
      </c>
      <c r="G258" s="25">
        <v>99.911339055634471</v>
      </c>
    </row>
    <row r="259" spans="1:7" ht="47.25">
      <c r="A259" s="21" t="s">
        <v>68</v>
      </c>
      <c r="B259" s="15" t="s">
        <v>69</v>
      </c>
      <c r="C259" s="24">
        <v>22455552</v>
      </c>
      <c r="D259" s="24">
        <v>9087500</v>
      </c>
      <c r="E259" s="24">
        <v>8040949.1800000006</v>
      </c>
      <c r="F259" s="24">
        <v>8034819.1800000006</v>
      </c>
      <c r="G259" s="24">
        <v>88.416167042640993</v>
      </c>
    </row>
    <row r="260" spans="1:7">
      <c r="A260" s="22" t="s">
        <v>3</v>
      </c>
      <c r="B260" s="16" t="s">
        <v>4</v>
      </c>
      <c r="C260" s="25">
        <v>22455552</v>
      </c>
      <c r="D260" s="25">
        <v>9087500</v>
      </c>
      <c r="E260" s="25">
        <v>8040949.1800000006</v>
      </c>
      <c r="F260" s="25">
        <v>8034819.1800000006</v>
      </c>
      <c r="G260" s="25">
        <v>88.416167042640993</v>
      </c>
    </row>
    <row r="261" spans="1:7">
      <c r="A261" s="22" t="s">
        <v>5</v>
      </c>
      <c r="B261" s="16" t="s">
        <v>6</v>
      </c>
      <c r="C261" s="25">
        <v>19000000</v>
      </c>
      <c r="D261" s="25">
        <v>7742000</v>
      </c>
      <c r="E261" s="25">
        <v>6999712.4800000004</v>
      </c>
      <c r="F261" s="25">
        <v>6995922.4800000004</v>
      </c>
      <c r="G261" s="25">
        <v>90.363245672952729</v>
      </c>
    </row>
    <row r="262" spans="1:7">
      <c r="A262" s="22" t="s">
        <v>7</v>
      </c>
      <c r="B262" s="16" t="s">
        <v>8</v>
      </c>
      <c r="C262" s="25">
        <v>15575000</v>
      </c>
      <c r="D262" s="25">
        <v>6346000</v>
      </c>
      <c r="E262" s="25">
        <v>5704944.7000000002</v>
      </c>
      <c r="F262" s="25">
        <v>5701154.7000000002</v>
      </c>
      <c r="G262" s="25">
        <v>89.838554995272617</v>
      </c>
    </row>
    <row r="263" spans="1:7">
      <c r="A263" s="22" t="s">
        <v>9</v>
      </c>
      <c r="B263" s="16" t="s">
        <v>10</v>
      </c>
      <c r="C263" s="25">
        <v>15575000</v>
      </c>
      <c r="D263" s="25">
        <v>6346000</v>
      </c>
      <c r="E263" s="25">
        <v>5704944.7000000002</v>
      </c>
      <c r="F263" s="25">
        <v>5701154.7000000002</v>
      </c>
      <c r="G263" s="25">
        <v>89.838554995272617</v>
      </c>
    </row>
    <row r="264" spans="1:7">
      <c r="A264" s="22" t="s">
        <v>11</v>
      </c>
      <c r="B264" s="16" t="s">
        <v>12</v>
      </c>
      <c r="C264" s="25">
        <v>3425000</v>
      </c>
      <c r="D264" s="25">
        <v>1396000</v>
      </c>
      <c r="E264" s="25">
        <v>1294767.78</v>
      </c>
      <c r="F264" s="25">
        <v>1294767.78</v>
      </c>
      <c r="G264" s="25">
        <v>92.748408309455584</v>
      </c>
    </row>
    <row r="265" spans="1:7">
      <c r="A265" s="22" t="s">
        <v>13</v>
      </c>
      <c r="B265" s="16" t="s">
        <v>14</v>
      </c>
      <c r="C265" s="25">
        <v>3448552</v>
      </c>
      <c r="D265" s="25">
        <v>1342000</v>
      </c>
      <c r="E265" s="25">
        <v>1041236.7</v>
      </c>
      <c r="F265" s="25">
        <v>1038896.7</v>
      </c>
      <c r="G265" s="25">
        <v>77.414061102831582</v>
      </c>
    </row>
    <row r="266" spans="1:7">
      <c r="A266" s="22" t="s">
        <v>15</v>
      </c>
      <c r="B266" s="16" t="s">
        <v>16</v>
      </c>
      <c r="C266" s="25">
        <v>1081322</v>
      </c>
      <c r="D266" s="25">
        <v>425000</v>
      </c>
      <c r="E266" s="25">
        <v>373329</v>
      </c>
      <c r="F266" s="25">
        <v>370989</v>
      </c>
      <c r="G266" s="25">
        <v>87.291529411764699</v>
      </c>
    </row>
    <row r="267" spans="1:7">
      <c r="A267" s="22" t="s">
        <v>19</v>
      </c>
      <c r="B267" s="16" t="s">
        <v>20</v>
      </c>
      <c r="C267" s="25">
        <v>700000</v>
      </c>
      <c r="D267" s="25">
        <v>289000</v>
      </c>
      <c r="E267" s="25">
        <v>172599.53</v>
      </c>
      <c r="F267" s="25">
        <v>172599.53</v>
      </c>
      <c r="G267" s="25">
        <v>59.723020761245671</v>
      </c>
    </row>
    <row r="268" spans="1:7">
      <c r="A268" s="22" t="s">
        <v>21</v>
      </c>
      <c r="B268" s="16" t="s">
        <v>22</v>
      </c>
      <c r="C268" s="25">
        <v>300000</v>
      </c>
      <c r="D268" s="25">
        <v>175000</v>
      </c>
      <c r="E268" s="25">
        <v>165800.37</v>
      </c>
      <c r="F268" s="25">
        <v>165800.37</v>
      </c>
      <c r="G268" s="25">
        <v>94.743068571428566</v>
      </c>
    </row>
    <row r="269" spans="1:7">
      <c r="A269" s="22" t="s">
        <v>167</v>
      </c>
      <c r="B269" s="16" t="s">
        <v>23</v>
      </c>
      <c r="C269" s="25">
        <v>1362230</v>
      </c>
      <c r="D269" s="25">
        <v>450500</v>
      </c>
      <c r="E269" s="25">
        <v>329507.79999999993</v>
      </c>
      <c r="F269" s="25">
        <v>329507.79999999993</v>
      </c>
      <c r="G269" s="25">
        <v>73.14268590455049</v>
      </c>
    </row>
    <row r="270" spans="1:7">
      <c r="A270" s="22" t="s">
        <v>168</v>
      </c>
      <c r="B270" s="16" t="s">
        <v>24</v>
      </c>
      <c r="C270" s="25">
        <v>203100</v>
      </c>
      <c r="D270" s="25">
        <v>124700</v>
      </c>
      <c r="E270" s="25">
        <v>83685.08</v>
      </c>
      <c r="F270" s="25">
        <v>83685.08</v>
      </c>
      <c r="G270" s="25">
        <v>67.109125902165204</v>
      </c>
    </row>
    <row r="271" spans="1:7">
      <c r="A271" s="22" t="s">
        <v>169</v>
      </c>
      <c r="B271" s="16" t="s">
        <v>25</v>
      </c>
      <c r="C271" s="25">
        <v>227030</v>
      </c>
      <c r="D271" s="25">
        <v>19600</v>
      </c>
      <c r="E271" s="25">
        <v>18918.759999999998</v>
      </c>
      <c r="F271" s="25">
        <v>18918.759999999998</v>
      </c>
      <c r="G271" s="25">
        <v>96.52428571428571</v>
      </c>
    </row>
    <row r="272" spans="1:7">
      <c r="A272" s="22" t="s">
        <v>170</v>
      </c>
      <c r="B272" s="16" t="s">
        <v>26</v>
      </c>
      <c r="C272" s="25">
        <v>788100</v>
      </c>
      <c r="D272" s="25">
        <v>278000</v>
      </c>
      <c r="E272" s="25">
        <v>204825.24</v>
      </c>
      <c r="F272" s="25">
        <v>204825.24</v>
      </c>
      <c r="G272" s="25">
        <v>73.67814388489208</v>
      </c>
    </row>
    <row r="273" spans="1:7" ht="31.5">
      <c r="A273" s="22" t="s">
        <v>172</v>
      </c>
      <c r="B273" s="16" t="s">
        <v>28</v>
      </c>
      <c r="C273" s="25">
        <v>144000</v>
      </c>
      <c r="D273" s="25">
        <v>28200</v>
      </c>
      <c r="E273" s="25">
        <v>22078.720000000001</v>
      </c>
      <c r="F273" s="25">
        <v>22078.720000000001</v>
      </c>
      <c r="G273" s="25">
        <v>78.293333333333337</v>
      </c>
    </row>
    <row r="274" spans="1:7" ht="31.5">
      <c r="A274" s="22" t="s">
        <v>29</v>
      </c>
      <c r="B274" s="16" t="s">
        <v>30</v>
      </c>
      <c r="C274" s="25">
        <v>5000</v>
      </c>
      <c r="D274" s="25">
        <v>2500</v>
      </c>
      <c r="E274" s="25">
        <v>0</v>
      </c>
      <c r="F274" s="25">
        <v>0</v>
      </c>
      <c r="G274" s="25">
        <v>0</v>
      </c>
    </row>
    <row r="275" spans="1:7" ht="47.25">
      <c r="A275" s="22" t="s">
        <v>31</v>
      </c>
      <c r="B275" s="16" t="s">
        <v>32</v>
      </c>
      <c r="C275" s="25">
        <v>5000</v>
      </c>
      <c r="D275" s="25">
        <v>2500</v>
      </c>
      <c r="E275" s="25">
        <v>0</v>
      </c>
      <c r="F275" s="25">
        <v>0</v>
      </c>
      <c r="G275" s="25">
        <v>0</v>
      </c>
    </row>
    <row r="276" spans="1:7">
      <c r="A276" s="22" t="s">
        <v>177</v>
      </c>
      <c r="B276" s="16" t="s">
        <v>35</v>
      </c>
      <c r="C276" s="25">
        <v>2000</v>
      </c>
      <c r="D276" s="25">
        <v>1000</v>
      </c>
      <c r="E276" s="25">
        <v>0</v>
      </c>
      <c r="F276" s="25">
        <v>0</v>
      </c>
      <c r="G276" s="25">
        <v>0</v>
      </c>
    </row>
    <row r="277" spans="1:7">
      <c r="A277" s="22" t="s">
        <v>178</v>
      </c>
      <c r="B277" s="16" t="s">
        <v>36</v>
      </c>
      <c r="C277" s="25">
        <v>2000</v>
      </c>
      <c r="D277" s="25">
        <v>1000</v>
      </c>
      <c r="E277" s="25">
        <v>0</v>
      </c>
      <c r="F277" s="25">
        <v>0</v>
      </c>
      <c r="G277" s="25">
        <v>0</v>
      </c>
    </row>
    <row r="278" spans="1:7">
      <c r="A278" s="22" t="s">
        <v>37</v>
      </c>
      <c r="B278" s="16" t="s">
        <v>38</v>
      </c>
      <c r="C278" s="25">
        <v>5000</v>
      </c>
      <c r="D278" s="25">
        <v>2500</v>
      </c>
      <c r="E278" s="25">
        <v>0</v>
      </c>
      <c r="F278" s="25">
        <v>0</v>
      </c>
      <c r="G278" s="25">
        <v>0</v>
      </c>
    </row>
    <row r="279" spans="1:7" ht="31.5">
      <c r="A279" s="21" t="s">
        <v>191</v>
      </c>
      <c r="B279" s="15" t="s">
        <v>70</v>
      </c>
      <c r="C279" s="24">
        <v>30000</v>
      </c>
      <c r="D279" s="24">
        <v>11000</v>
      </c>
      <c r="E279" s="24">
        <v>5500</v>
      </c>
      <c r="F279" s="24">
        <v>5500</v>
      </c>
      <c r="G279" s="24">
        <v>50</v>
      </c>
    </row>
    <row r="280" spans="1:7">
      <c r="A280" s="22" t="s">
        <v>3</v>
      </c>
      <c r="B280" s="16" t="s">
        <v>4</v>
      </c>
      <c r="C280" s="25">
        <v>30000</v>
      </c>
      <c r="D280" s="25">
        <v>11000</v>
      </c>
      <c r="E280" s="25">
        <v>5500</v>
      </c>
      <c r="F280" s="25">
        <v>5500</v>
      </c>
      <c r="G280" s="25">
        <v>50</v>
      </c>
    </row>
    <row r="281" spans="1:7">
      <c r="A281" s="22" t="s">
        <v>13</v>
      </c>
      <c r="B281" s="16" t="s">
        <v>14</v>
      </c>
      <c r="C281" s="25">
        <v>30000</v>
      </c>
      <c r="D281" s="25">
        <v>11000</v>
      </c>
      <c r="E281" s="25">
        <v>5500</v>
      </c>
      <c r="F281" s="25">
        <v>5500</v>
      </c>
      <c r="G281" s="25">
        <v>50</v>
      </c>
    </row>
    <row r="282" spans="1:7">
      <c r="A282" s="22" t="s">
        <v>19</v>
      </c>
      <c r="B282" s="16" t="s">
        <v>20</v>
      </c>
      <c r="C282" s="25">
        <v>500</v>
      </c>
      <c r="D282" s="25">
        <v>500</v>
      </c>
      <c r="E282" s="25">
        <v>0</v>
      </c>
      <c r="F282" s="25">
        <v>0</v>
      </c>
      <c r="G282" s="25">
        <v>0</v>
      </c>
    </row>
    <row r="283" spans="1:7">
      <c r="A283" s="22" t="s">
        <v>21</v>
      </c>
      <c r="B283" s="16" t="s">
        <v>22</v>
      </c>
      <c r="C283" s="25">
        <v>29500</v>
      </c>
      <c r="D283" s="25">
        <v>10500</v>
      </c>
      <c r="E283" s="25">
        <v>5500</v>
      </c>
      <c r="F283" s="25">
        <v>5500</v>
      </c>
      <c r="G283" s="25">
        <v>52.380952380952387</v>
      </c>
    </row>
    <row r="284" spans="1:7" ht="31.5">
      <c r="A284" s="21" t="s">
        <v>71</v>
      </c>
      <c r="B284" s="15" t="s">
        <v>72</v>
      </c>
      <c r="C284" s="24">
        <v>20920009</v>
      </c>
      <c r="D284" s="24">
        <v>8967089</v>
      </c>
      <c r="E284" s="24">
        <v>6798132.4400000004</v>
      </c>
      <c r="F284" s="24">
        <v>6720122.8699999992</v>
      </c>
      <c r="G284" s="24">
        <v>74.942078415860479</v>
      </c>
    </row>
    <row r="285" spans="1:7">
      <c r="A285" s="22" t="s">
        <v>3</v>
      </c>
      <c r="B285" s="16" t="s">
        <v>4</v>
      </c>
      <c r="C285" s="25">
        <v>20920009</v>
      </c>
      <c r="D285" s="25">
        <v>8967089</v>
      </c>
      <c r="E285" s="25">
        <v>6798132.4400000004</v>
      </c>
      <c r="F285" s="25">
        <v>6720122.8699999992</v>
      </c>
      <c r="G285" s="25">
        <v>74.942078415860479</v>
      </c>
    </row>
    <row r="286" spans="1:7">
      <c r="A286" s="22" t="s">
        <v>5</v>
      </c>
      <c r="B286" s="16" t="s">
        <v>6</v>
      </c>
      <c r="C286" s="25">
        <v>17600000</v>
      </c>
      <c r="D286" s="25">
        <v>7236000</v>
      </c>
      <c r="E286" s="25">
        <v>5820897.8900000006</v>
      </c>
      <c r="F286" s="25">
        <v>5815958.79</v>
      </c>
      <c r="G286" s="25">
        <v>80.375328772802661</v>
      </c>
    </row>
    <row r="287" spans="1:7">
      <c r="A287" s="22" t="s">
        <v>7</v>
      </c>
      <c r="B287" s="16" t="s">
        <v>8</v>
      </c>
      <c r="C287" s="25">
        <v>14425000</v>
      </c>
      <c r="D287" s="25">
        <v>5930000</v>
      </c>
      <c r="E287" s="25">
        <v>4789854.49</v>
      </c>
      <c r="F287" s="25">
        <v>4784915.3899999997</v>
      </c>
      <c r="G287" s="25">
        <v>80.689972849915677</v>
      </c>
    </row>
    <row r="288" spans="1:7">
      <c r="A288" s="22" t="s">
        <v>9</v>
      </c>
      <c r="B288" s="16" t="s">
        <v>10</v>
      </c>
      <c r="C288" s="25">
        <v>14425000</v>
      </c>
      <c r="D288" s="25">
        <v>5930000</v>
      </c>
      <c r="E288" s="25">
        <v>4789854.49</v>
      </c>
      <c r="F288" s="25">
        <v>4784915.3899999997</v>
      </c>
      <c r="G288" s="25">
        <v>80.689972849915677</v>
      </c>
    </row>
    <row r="289" spans="1:7">
      <c r="A289" s="22" t="s">
        <v>11</v>
      </c>
      <c r="B289" s="16" t="s">
        <v>12</v>
      </c>
      <c r="C289" s="25">
        <v>3175000</v>
      </c>
      <c r="D289" s="25">
        <v>1306000</v>
      </c>
      <c r="E289" s="25">
        <v>1031043.4</v>
      </c>
      <c r="F289" s="25">
        <v>1031043.4</v>
      </c>
      <c r="G289" s="25">
        <v>78.946661562021433</v>
      </c>
    </row>
    <row r="290" spans="1:7">
      <c r="A290" s="22" t="s">
        <v>13</v>
      </c>
      <c r="B290" s="16" t="s">
        <v>14</v>
      </c>
      <c r="C290" s="25">
        <v>3259676</v>
      </c>
      <c r="D290" s="25">
        <v>1688256</v>
      </c>
      <c r="E290" s="25">
        <v>946901.55</v>
      </c>
      <c r="F290" s="25">
        <v>873831.69000000006</v>
      </c>
      <c r="G290" s="25">
        <v>51.759430441828734</v>
      </c>
    </row>
    <row r="291" spans="1:7">
      <c r="A291" s="22" t="s">
        <v>15</v>
      </c>
      <c r="B291" s="16" t="s">
        <v>16</v>
      </c>
      <c r="C291" s="25">
        <v>385627</v>
      </c>
      <c r="D291" s="25">
        <v>210707</v>
      </c>
      <c r="E291" s="25">
        <v>131435</v>
      </c>
      <c r="F291" s="25">
        <v>131435</v>
      </c>
      <c r="G291" s="25">
        <v>62.378089005111356</v>
      </c>
    </row>
    <row r="292" spans="1:7">
      <c r="A292" s="22" t="s">
        <v>19</v>
      </c>
      <c r="B292" s="16" t="s">
        <v>20</v>
      </c>
      <c r="C292" s="25">
        <v>386370</v>
      </c>
      <c r="D292" s="25">
        <v>223870</v>
      </c>
      <c r="E292" s="25">
        <v>186017.67</v>
      </c>
      <c r="F292" s="25">
        <v>186017.67</v>
      </c>
      <c r="G292" s="25">
        <v>83.091825613079024</v>
      </c>
    </row>
    <row r="293" spans="1:7">
      <c r="A293" s="22" t="s">
        <v>21</v>
      </c>
      <c r="B293" s="16" t="s">
        <v>22</v>
      </c>
      <c r="C293" s="25">
        <v>12360</v>
      </c>
      <c r="D293" s="25">
        <v>11860</v>
      </c>
      <c r="E293" s="25">
        <v>11760</v>
      </c>
      <c r="F293" s="25">
        <v>11760</v>
      </c>
      <c r="G293" s="25">
        <v>99.156829679595276</v>
      </c>
    </row>
    <row r="294" spans="1:7">
      <c r="A294" s="22" t="s">
        <v>167</v>
      </c>
      <c r="B294" s="16" t="s">
        <v>23</v>
      </c>
      <c r="C294" s="25">
        <v>2396689</v>
      </c>
      <c r="D294" s="25">
        <v>1163189</v>
      </c>
      <c r="E294" s="25">
        <v>552188.87999999989</v>
      </c>
      <c r="F294" s="25">
        <v>479119.02</v>
      </c>
      <c r="G294" s="25">
        <v>41.190126454084421</v>
      </c>
    </row>
    <row r="295" spans="1:7">
      <c r="A295" s="22" t="s">
        <v>168</v>
      </c>
      <c r="B295" s="16" t="s">
        <v>24</v>
      </c>
      <c r="C295" s="25">
        <v>900000</v>
      </c>
      <c r="D295" s="25">
        <v>451000</v>
      </c>
      <c r="E295" s="25">
        <v>250913.52</v>
      </c>
      <c r="F295" s="25">
        <v>245713.23</v>
      </c>
      <c r="G295" s="25">
        <v>54.481869179600892</v>
      </c>
    </row>
    <row r="296" spans="1:7">
      <c r="A296" s="22" t="s">
        <v>169</v>
      </c>
      <c r="B296" s="16" t="s">
        <v>25</v>
      </c>
      <c r="C296" s="25">
        <v>270289</v>
      </c>
      <c r="D296" s="25">
        <v>53789</v>
      </c>
      <c r="E296" s="25">
        <v>13108.11</v>
      </c>
      <c r="F296" s="25">
        <v>6469.14</v>
      </c>
      <c r="G296" s="25">
        <v>12.026882819907417</v>
      </c>
    </row>
    <row r="297" spans="1:7">
      <c r="A297" s="22" t="s">
        <v>170</v>
      </c>
      <c r="B297" s="16" t="s">
        <v>26</v>
      </c>
      <c r="C297" s="25">
        <v>1110500</v>
      </c>
      <c r="D297" s="25">
        <v>643500</v>
      </c>
      <c r="E297" s="25">
        <v>274651.8</v>
      </c>
      <c r="F297" s="25">
        <v>213624.59</v>
      </c>
      <c r="G297" s="25">
        <v>33.197294483294485</v>
      </c>
    </row>
    <row r="298" spans="1:7" ht="31.5">
      <c r="A298" s="22" t="s">
        <v>172</v>
      </c>
      <c r="B298" s="16" t="s">
        <v>28</v>
      </c>
      <c r="C298" s="25">
        <v>115900</v>
      </c>
      <c r="D298" s="25">
        <v>14900</v>
      </c>
      <c r="E298" s="25">
        <v>13515.45</v>
      </c>
      <c r="F298" s="25">
        <v>13312.06</v>
      </c>
      <c r="G298" s="25">
        <v>89.342684563758397</v>
      </c>
    </row>
    <row r="299" spans="1:7" ht="31.5">
      <c r="A299" s="22" t="s">
        <v>29</v>
      </c>
      <c r="B299" s="16" t="s">
        <v>30</v>
      </c>
      <c r="C299" s="25">
        <v>78630</v>
      </c>
      <c r="D299" s="25">
        <v>78630</v>
      </c>
      <c r="E299" s="25">
        <v>65500</v>
      </c>
      <c r="F299" s="25">
        <v>65500</v>
      </c>
      <c r="G299" s="25">
        <v>83.301538852855145</v>
      </c>
    </row>
    <row r="300" spans="1:7" ht="31.5">
      <c r="A300" s="22" t="s">
        <v>173</v>
      </c>
      <c r="B300" s="16" t="s">
        <v>174</v>
      </c>
      <c r="C300" s="25">
        <v>66000</v>
      </c>
      <c r="D300" s="25">
        <v>66000</v>
      </c>
      <c r="E300" s="25">
        <v>65500</v>
      </c>
      <c r="F300" s="25">
        <v>65500</v>
      </c>
      <c r="G300" s="25">
        <v>99.242424242424249</v>
      </c>
    </row>
    <row r="301" spans="1:7" ht="47.25">
      <c r="A301" s="22" t="s">
        <v>31</v>
      </c>
      <c r="B301" s="16" t="s">
        <v>32</v>
      </c>
      <c r="C301" s="25">
        <v>12630</v>
      </c>
      <c r="D301" s="25">
        <v>12630</v>
      </c>
      <c r="E301" s="25">
        <v>0</v>
      </c>
      <c r="F301" s="25">
        <v>0</v>
      </c>
      <c r="G301" s="25">
        <v>0</v>
      </c>
    </row>
    <row r="302" spans="1:7">
      <c r="A302" s="22" t="s">
        <v>37</v>
      </c>
      <c r="B302" s="16" t="s">
        <v>38</v>
      </c>
      <c r="C302" s="25">
        <v>60333</v>
      </c>
      <c r="D302" s="25">
        <v>42833</v>
      </c>
      <c r="E302" s="25">
        <v>30333</v>
      </c>
      <c r="F302" s="25">
        <v>30332.39</v>
      </c>
      <c r="G302" s="25">
        <v>70.815469381084668</v>
      </c>
    </row>
    <row r="303" spans="1:7" ht="31.5">
      <c r="A303" s="21" t="s">
        <v>192</v>
      </c>
      <c r="B303" s="15" t="s">
        <v>73</v>
      </c>
      <c r="C303" s="24">
        <v>516520</v>
      </c>
      <c r="D303" s="24">
        <v>244170</v>
      </c>
      <c r="E303" s="24">
        <v>132792.10000000003</v>
      </c>
      <c r="F303" s="24">
        <v>132792.10000000003</v>
      </c>
      <c r="G303" s="24">
        <v>54.385100544702482</v>
      </c>
    </row>
    <row r="304" spans="1:7">
      <c r="A304" s="22" t="s">
        <v>3</v>
      </c>
      <c r="B304" s="16" t="s">
        <v>4</v>
      </c>
      <c r="C304" s="25">
        <v>516520</v>
      </c>
      <c r="D304" s="25">
        <v>244170</v>
      </c>
      <c r="E304" s="25">
        <v>132792.10000000003</v>
      </c>
      <c r="F304" s="25">
        <v>132792.10000000003</v>
      </c>
      <c r="G304" s="25">
        <v>54.385100544702482</v>
      </c>
    </row>
    <row r="305" spans="1:7">
      <c r="A305" s="22" t="s">
        <v>5</v>
      </c>
      <c r="B305" s="16" t="s">
        <v>6</v>
      </c>
      <c r="C305" s="25">
        <v>212100</v>
      </c>
      <c r="D305" s="25">
        <v>110400</v>
      </c>
      <c r="E305" s="25">
        <v>89208.52</v>
      </c>
      <c r="F305" s="25">
        <v>89208.52</v>
      </c>
      <c r="G305" s="25">
        <v>80.804818840579713</v>
      </c>
    </row>
    <row r="306" spans="1:7">
      <c r="A306" s="22" t="s">
        <v>7</v>
      </c>
      <c r="B306" s="16" t="s">
        <v>8</v>
      </c>
      <c r="C306" s="25">
        <v>173900</v>
      </c>
      <c r="D306" s="25">
        <v>90400</v>
      </c>
      <c r="E306" s="25">
        <v>73121.75</v>
      </c>
      <c r="F306" s="25">
        <v>73121.75</v>
      </c>
      <c r="G306" s="25">
        <v>80.88689159292035</v>
      </c>
    </row>
    <row r="307" spans="1:7">
      <c r="A307" s="22" t="s">
        <v>9</v>
      </c>
      <c r="B307" s="16" t="s">
        <v>10</v>
      </c>
      <c r="C307" s="25">
        <v>173900</v>
      </c>
      <c r="D307" s="25">
        <v>90400</v>
      </c>
      <c r="E307" s="25">
        <v>73121.75</v>
      </c>
      <c r="F307" s="25">
        <v>73121.75</v>
      </c>
      <c r="G307" s="25">
        <v>80.88689159292035</v>
      </c>
    </row>
    <row r="308" spans="1:7">
      <c r="A308" s="22" t="s">
        <v>11</v>
      </c>
      <c r="B308" s="16" t="s">
        <v>12</v>
      </c>
      <c r="C308" s="25">
        <v>38200</v>
      </c>
      <c r="D308" s="25">
        <v>20000</v>
      </c>
      <c r="E308" s="25">
        <v>16086.77</v>
      </c>
      <c r="F308" s="25">
        <v>16086.77</v>
      </c>
      <c r="G308" s="25">
        <v>80.433850000000007</v>
      </c>
    </row>
    <row r="309" spans="1:7">
      <c r="A309" s="22" t="s">
        <v>13</v>
      </c>
      <c r="B309" s="16" t="s">
        <v>14</v>
      </c>
      <c r="C309" s="25">
        <v>304420</v>
      </c>
      <c r="D309" s="25">
        <v>133770</v>
      </c>
      <c r="E309" s="25">
        <v>43583.58</v>
      </c>
      <c r="F309" s="25">
        <v>43583.58</v>
      </c>
      <c r="G309" s="25">
        <v>32.580982283023104</v>
      </c>
    </row>
    <row r="310" spans="1:7">
      <c r="A310" s="22" t="s">
        <v>15</v>
      </c>
      <c r="B310" s="16" t="s">
        <v>16</v>
      </c>
      <c r="C310" s="25">
        <v>40050</v>
      </c>
      <c r="D310" s="25">
        <v>12500</v>
      </c>
      <c r="E310" s="25">
        <v>0</v>
      </c>
      <c r="F310" s="25">
        <v>0</v>
      </c>
      <c r="G310" s="25">
        <v>0</v>
      </c>
    </row>
    <row r="311" spans="1:7">
      <c r="A311" s="22" t="s">
        <v>19</v>
      </c>
      <c r="B311" s="16" t="s">
        <v>20</v>
      </c>
      <c r="C311" s="25">
        <v>100000</v>
      </c>
      <c r="D311" s="25">
        <v>41500</v>
      </c>
      <c r="E311" s="25">
        <v>27452.880000000001</v>
      </c>
      <c r="F311" s="25">
        <v>27452.880000000001</v>
      </c>
      <c r="G311" s="25">
        <v>66.151518072289164</v>
      </c>
    </row>
    <row r="312" spans="1:7">
      <c r="A312" s="22" t="s">
        <v>21</v>
      </c>
      <c r="B312" s="16" t="s">
        <v>22</v>
      </c>
      <c r="C312" s="25">
        <v>2000</v>
      </c>
      <c r="D312" s="25">
        <v>1000</v>
      </c>
      <c r="E312" s="25">
        <v>0</v>
      </c>
      <c r="F312" s="25">
        <v>0</v>
      </c>
      <c r="G312" s="25">
        <v>0</v>
      </c>
    </row>
    <row r="313" spans="1:7">
      <c r="A313" s="22" t="s">
        <v>167</v>
      </c>
      <c r="B313" s="16" t="s">
        <v>23</v>
      </c>
      <c r="C313" s="25">
        <v>160370</v>
      </c>
      <c r="D313" s="25">
        <v>77770</v>
      </c>
      <c r="E313" s="25">
        <v>16130.7</v>
      </c>
      <c r="F313" s="25">
        <v>16130.7</v>
      </c>
      <c r="G313" s="25">
        <v>20.741545583129742</v>
      </c>
    </row>
    <row r="314" spans="1:7">
      <c r="A314" s="22" t="s">
        <v>168</v>
      </c>
      <c r="B314" s="16" t="s">
        <v>24</v>
      </c>
      <c r="C314" s="25">
        <v>101600</v>
      </c>
      <c r="D314" s="25">
        <v>55900</v>
      </c>
      <c r="E314" s="25">
        <v>2990.88</v>
      </c>
      <c r="F314" s="25">
        <v>2990.88</v>
      </c>
      <c r="G314" s="25">
        <v>5.3504114490161001</v>
      </c>
    </row>
    <row r="315" spans="1:7">
      <c r="A315" s="22" t="s">
        <v>169</v>
      </c>
      <c r="B315" s="16" t="s">
        <v>25</v>
      </c>
      <c r="C315" s="25">
        <v>4670</v>
      </c>
      <c r="D315" s="25">
        <v>1070</v>
      </c>
      <c r="E315" s="25">
        <v>935.5</v>
      </c>
      <c r="F315" s="25">
        <v>935.5</v>
      </c>
      <c r="G315" s="25">
        <v>87.429906542056074</v>
      </c>
    </row>
    <row r="316" spans="1:7">
      <c r="A316" s="22" t="s">
        <v>170</v>
      </c>
      <c r="B316" s="16" t="s">
        <v>26</v>
      </c>
      <c r="C316" s="25">
        <v>51900</v>
      </c>
      <c r="D316" s="25">
        <v>20000</v>
      </c>
      <c r="E316" s="25">
        <v>11613.28</v>
      </c>
      <c r="F316" s="25">
        <v>11613.28</v>
      </c>
      <c r="G316" s="25">
        <v>58.066400000000009</v>
      </c>
    </row>
    <row r="317" spans="1:7" ht="31.5">
      <c r="A317" s="22" t="s">
        <v>172</v>
      </c>
      <c r="B317" s="16" t="s">
        <v>28</v>
      </c>
      <c r="C317" s="25">
        <v>2200</v>
      </c>
      <c r="D317" s="25">
        <v>800</v>
      </c>
      <c r="E317" s="25">
        <v>591.04</v>
      </c>
      <c r="F317" s="25">
        <v>591.04</v>
      </c>
      <c r="G317" s="25">
        <v>73.88</v>
      </c>
    </row>
    <row r="318" spans="1:7" ht="31.5">
      <c r="A318" s="22" t="s">
        <v>29</v>
      </c>
      <c r="B318" s="16" t="s">
        <v>30</v>
      </c>
      <c r="C318" s="25">
        <v>2000</v>
      </c>
      <c r="D318" s="25">
        <v>1000</v>
      </c>
      <c r="E318" s="25">
        <v>0</v>
      </c>
      <c r="F318" s="25">
        <v>0</v>
      </c>
      <c r="G318" s="25">
        <v>0</v>
      </c>
    </row>
    <row r="319" spans="1:7" ht="47.25">
      <c r="A319" s="22" t="s">
        <v>31</v>
      </c>
      <c r="B319" s="16" t="s">
        <v>32</v>
      </c>
      <c r="C319" s="25">
        <v>2000</v>
      </c>
      <c r="D319" s="25">
        <v>1000</v>
      </c>
      <c r="E319" s="25">
        <v>0</v>
      </c>
      <c r="F319" s="25">
        <v>0</v>
      </c>
      <c r="G319" s="25">
        <v>0</v>
      </c>
    </row>
    <row r="320" spans="1:7" ht="31.5">
      <c r="A320" s="21" t="s">
        <v>193</v>
      </c>
      <c r="B320" s="15" t="s">
        <v>74</v>
      </c>
      <c r="C320" s="24">
        <v>2775740</v>
      </c>
      <c r="D320" s="24">
        <v>1107246</v>
      </c>
      <c r="E320" s="24">
        <v>735006.09</v>
      </c>
      <c r="F320" s="24">
        <v>735006.09</v>
      </c>
      <c r="G320" s="24">
        <v>66.381462655995136</v>
      </c>
    </row>
    <row r="321" spans="1:7">
      <c r="A321" s="22" t="s">
        <v>3</v>
      </c>
      <c r="B321" s="16" t="s">
        <v>4</v>
      </c>
      <c r="C321" s="25">
        <v>2775740</v>
      </c>
      <c r="D321" s="25">
        <v>1107246</v>
      </c>
      <c r="E321" s="25">
        <v>735006.09</v>
      </c>
      <c r="F321" s="25">
        <v>735006.09</v>
      </c>
      <c r="G321" s="25">
        <v>66.381462655995136</v>
      </c>
    </row>
    <row r="322" spans="1:7">
      <c r="A322" s="22" t="s">
        <v>5</v>
      </c>
      <c r="B322" s="16" t="s">
        <v>6</v>
      </c>
      <c r="C322" s="25">
        <v>2775740</v>
      </c>
      <c r="D322" s="25">
        <v>1107246</v>
      </c>
      <c r="E322" s="25">
        <v>735006.09</v>
      </c>
      <c r="F322" s="25">
        <v>735006.09</v>
      </c>
      <c r="G322" s="25">
        <v>66.381462655995136</v>
      </c>
    </row>
    <row r="323" spans="1:7">
      <c r="A323" s="22" t="s">
        <v>7</v>
      </c>
      <c r="B323" s="16" t="s">
        <v>8</v>
      </c>
      <c r="C323" s="25">
        <v>2275200</v>
      </c>
      <c r="D323" s="25">
        <v>907700</v>
      </c>
      <c r="E323" s="25">
        <v>600520.26</v>
      </c>
      <c r="F323" s="25">
        <v>600520.26</v>
      </c>
      <c r="G323" s="25">
        <v>66.158451030076009</v>
      </c>
    </row>
    <row r="324" spans="1:7">
      <c r="A324" s="22" t="s">
        <v>9</v>
      </c>
      <c r="B324" s="16" t="s">
        <v>10</v>
      </c>
      <c r="C324" s="25">
        <v>2275200</v>
      </c>
      <c r="D324" s="25">
        <v>907700</v>
      </c>
      <c r="E324" s="25">
        <v>600520.26</v>
      </c>
      <c r="F324" s="25">
        <v>600520.26</v>
      </c>
      <c r="G324" s="25">
        <v>66.158451030076009</v>
      </c>
    </row>
    <row r="325" spans="1:7">
      <c r="A325" s="22" t="s">
        <v>11</v>
      </c>
      <c r="B325" s="16" t="s">
        <v>12</v>
      </c>
      <c r="C325" s="25">
        <v>500540</v>
      </c>
      <c r="D325" s="25">
        <v>199546</v>
      </c>
      <c r="E325" s="25">
        <v>134485.82999999999</v>
      </c>
      <c r="F325" s="25">
        <v>134485.82999999999</v>
      </c>
      <c r="G325" s="25">
        <v>67.395903701402176</v>
      </c>
    </row>
    <row r="326" spans="1:7" ht="94.5">
      <c r="A326" s="21" t="s">
        <v>254</v>
      </c>
      <c r="B326" s="15" t="s">
        <v>255</v>
      </c>
      <c r="C326" s="24">
        <v>245454.99</v>
      </c>
      <c r="D326" s="24">
        <v>163500.99</v>
      </c>
      <c r="E326" s="24">
        <v>161650.06</v>
      </c>
      <c r="F326" s="24">
        <v>161650.06</v>
      </c>
      <c r="G326" s="24">
        <v>98.867939576390341</v>
      </c>
    </row>
    <row r="327" spans="1:7">
      <c r="A327" s="22" t="s">
        <v>3</v>
      </c>
      <c r="B327" s="16" t="s">
        <v>4</v>
      </c>
      <c r="C327" s="25">
        <v>245454.99</v>
      </c>
      <c r="D327" s="25">
        <v>163500.99</v>
      </c>
      <c r="E327" s="25">
        <v>161650.06</v>
      </c>
      <c r="F327" s="25">
        <v>161650.06</v>
      </c>
      <c r="G327" s="25">
        <v>98.867939576390341</v>
      </c>
    </row>
    <row r="328" spans="1:7">
      <c r="A328" s="22" t="s">
        <v>5</v>
      </c>
      <c r="B328" s="16" t="s">
        <v>6</v>
      </c>
      <c r="C328" s="25">
        <v>245454.99</v>
      </c>
      <c r="D328" s="25">
        <v>163500.99</v>
      </c>
      <c r="E328" s="25">
        <v>161650.06</v>
      </c>
      <c r="F328" s="25">
        <v>161650.06</v>
      </c>
      <c r="G328" s="25">
        <v>98.867939576390341</v>
      </c>
    </row>
    <row r="329" spans="1:7">
      <c r="A329" s="22" t="s">
        <v>7</v>
      </c>
      <c r="B329" s="16" t="s">
        <v>8</v>
      </c>
      <c r="C329" s="25">
        <v>201200.99</v>
      </c>
      <c r="D329" s="25">
        <v>134000.99</v>
      </c>
      <c r="E329" s="25">
        <v>132302.79</v>
      </c>
      <c r="F329" s="25">
        <v>132302.79</v>
      </c>
      <c r="G329" s="25">
        <v>98.732695930082329</v>
      </c>
    </row>
    <row r="330" spans="1:7">
      <c r="A330" s="22" t="s">
        <v>9</v>
      </c>
      <c r="B330" s="16" t="s">
        <v>10</v>
      </c>
      <c r="C330" s="25">
        <v>201200.99</v>
      </c>
      <c r="D330" s="25">
        <v>134000.99</v>
      </c>
      <c r="E330" s="25">
        <v>132302.79</v>
      </c>
      <c r="F330" s="25">
        <v>132302.79</v>
      </c>
      <c r="G330" s="25">
        <v>98.732695930082329</v>
      </c>
    </row>
    <row r="331" spans="1:7">
      <c r="A331" s="22" t="s">
        <v>11</v>
      </c>
      <c r="B331" s="16" t="s">
        <v>12</v>
      </c>
      <c r="C331" s="25">
        <v>44254</v>
      </c>
      <c r="D331" s="25">
        <v>29500</v>
      </c>
      <c r="E331" s="25">
        <v>29347.27</v>
      </c>
      <c r="F331" s="25">
        <v>29347.27</v>
      </c>
      <c r="G331" s="25">
        <v>99.48227118644067</v>
      </c>
    </row>
    <row r="332" spans="1:7" ht="31.5">
      <c r="A332" s="21" t="s">
        <v>194</v>
      </c>
      <c r="B332" s="15" t="s">
        <v>75</v>
      </c>
      <c r="C332" s="24">
        <v>4467418</v>
      </c>
      <c r="D332" s="24">
        <v>1818718</v>
      </c>
      <c r="E332" s="24">
        <v>1402952.9600000002</v>
      </c>
      <c r="F332" s="24">
        <v>1402952.9600000002</v>
      </c>
      <c r="G332" s="24">
        <v>77.1396643129941</v>
      </c>
    </row>
    <row r="333" spans="1:7">
      <c r="A333" s="22" t="s">
        <v>3</v>
      </c>
      <c r="B333" s="16" t="s">
        <v>4</v>
      </c>
      <c r="C333" s="25">
        <v>4467418</v>
      </c>
      <c r="D333" s="25">
        <v>1818718</v>
      </c>
      <c r="E333" s="25">
        <v>1402952.9600000002</v>
      </c>
      <c r="F333" s="25">
        <v>1402952.9600000002</v>
      </c>
      <c r="G333" s="25">
        <v>77.1396643129941</v>
      </c>
    </row>
    <row r="334" spans="1:7">
      <c r="A334" s="22" t="s">
        <v>5</v>
      </c>
      <c r="B334" s="16" t="s">
        <v>6</v>
      </c>
      <c r="C334" s="25">
        <v>4150000</v>
      </c>
      <c r="D334" s="25">
        <v>1684000</v>
      </c>
      <c r="E334" s="25">
        <v>1344760.11</v>
      </c>
      <c r="F334" s="25">
        <v>1344760.11</v>
      </c>
      <c r="G334" s="25">
        <v>79.855113420427557</v>
      </c>
    </row>
    <row r="335" spans="1:7">
      <c r="A335" s="22" t="s">
        <v>7</v>
      </c>
      <c r="B335" s="16" t="s">
        <v>8</v>
      </c>
      <c r="C335" s="25">
        <v>3400000</v>
      </c>
      <c r="D335" s="25">
        <v>1380000</v>
      </c>
      <c r="E335" s="25">
        <v>1098402.31</v>
      </c>
      <c r="F335" s="25">
        <v>1098402.31</v>
      </c>
      <c r="G335" s="25">
        <v>79.594370289855078</v>
      </c>
    </row>
    <row r="336" spans="1:7">
      <c r="A336" s="22" t="s">
        <v>9</v>
      </c>
      <c r="B336" s="16" t="s">
        <v>10</v>
      </c>
      <c r="C336" s="25">
        <v>3400000</v>
      </c>
      <c r="D336" s="25">
        <v>1380000</v>
      </c>
      <c r="E336" s="25">
        <v>1098402.31</v>
      </c>
      <c r="F336" s="25">
        <v>1098402.31</v>
      </c>
      <c r="G336" s="25">
        <v>79.594370289855078</v>
      </c>
    </row>
    <row r="337" spans="1:7">
      <c r="A337" s="22" t="s">
        <v>11</v>
      </c>
      <c r="B337" s="16" t="s">
        <v>12</v>
      </c>
      <c r="C337" s="25">
        <v>750000</v>
      </c>
      <c r="D337" s="25">
        <v>304000</v>
      </c>
      <c r="E337" s="25">
        <v>246357.8</v>
      </c>
      <c r="F337" s="25">
        <v>246357.8</v>
      </c>
      <c r="G337" s="25">
        <v>81.038749999999993</v>
      </c>
    </row>
    <row r="338" spans="1:7">
      <c r="A338" s="22" t="s">
        <v>13</v>
      </c>
      <c r="B338" s="16" t="s">
        <v>14</v>
      </c>
      <c r="C338" s="25">
        <v>312418</v>
      </c>
      <c r="D338" s="25">
        <v>132218</v>
      </c>
      <c r="E338" s="25">
        <v>58192.85</v>
      </c>
      <c r="F338" s="25">
        <v>58192.85</v>
      </c>
      <c r="G338" s="25">
        <v>44.012804610567393</v>
      </c>
    </row>
    <row r="339" spans="1:7">
      <c r="A339" s="22" t="s">
        <v>15</v>
      </c>
      <c r="B339" s="16" t="s">
        <v>16</v>
      </c>
      <c r="C339" s="25">
        <v>45818</v>
      </c>
      <c r="D339" s="25">
        <v>16753</v>
      </c>
      <c r="E339" s="25">
        <v>0</v>
      </c>
      <c r="F339" s="25">
        <v>0</v>
      </c>
      <c r="G339" s="25">
        <v>0</v>
      </c>
    </row>
    <row r="340" spans="1:7">
      <c r="A340" s="22" t="s">
        <v>19</v>
      </c>
      <c r="B340" s="16" t="s">
        <v>20</v>
      </c>
      <c r="C340" s="25">
        <v>200000</v>
      </c>
      <c r="D340" s="25">
        <v>81500</v>
      </c>
      <c r="E340" s="25">
        <v>49689.04</v>
      </c>
      <c r="F340" s="25">
        <v>49689.04</v>
      </c>
      <c r="G340" s="25">
        <v>60.9681472392638</v>
      </c>
    </row>
    <row r="341" spans="1:7">
      <c r="A341" s="22" t="s">
        <v>21</v>
      </c>
      <c r="B341" s="16" t="s">
        <v>22</v>
      </c>
      <c r="C341" s="25">
        <v>10000</v>
      </c>
      <c r="D341" s="25">
        <v>5000</v>
      </c>
      <c r="E341" s="25">
        <v>3980</v>
      </c>
      <c r="F341" s="25">
        <v>3980</v>
      </c>
      <c r="G341" s="25">
        <v>79.600000000000009</v>
      </c>
    </row>
    <row r="342" spans="1:7">
      <c r="A342" s="22" t="s">
        <v>167</v>
      </c>
      <c r="B342" s="16" t="s">
        <v>23</v>
      </c>
      <c r="C342" s="25">
        <v>56600</v>
      </c>
      <c r="D342" s="25">
        <v>28965</v>
      </c>
      <c r="E342" s="25">
        <v>4523.8099999999995</v>
      </c>
      <c r="F342" s="25">
        <v>4523.8099999999995</v>
      </c>
      <c r="G342" s="25">
        <v>15.618194372518554</v>
      </c>
    </row>
    <row r="343" spans="1:7">
      <c r="A343" s="22" t="s">
        <v>168</v>
      </c>
      <c r="B343" s="16" t="s">
        <v>24</v>
      </c>
      <c r="C343" s="25">
        <v>27200</v>
      </c>
      <c r="D343" s="25">
        <v>17500</v>
      </c>
      <c r="E343" s="25">
        <v>0</v>
      </c>
      <c r="F343" s="25">
        <v>0</v>
      </c>
      <c r="G343" s="25">
        <v>0</v>
      </c>
    </row>
    <row r="344" spans="1:7">
      <c r="A344" s="22" t="s">
        <v>169</v>
      </c>
      <c r="B344" s="16" t="s">
        <v>25</v>
      </c>
      <c r="C344" s="25">
        <v>2300</v>
      </c>
      <c r="D344" s="25">
        <v>565</v>
      </c>
      <c r="E344" s="25">
        <v>564.17999999999995</v>
      </c>
      <c r="F344" s="25">
        <v>564.17999999999995</v>
      </c>
      <c r="G344" s="25">
        <v>99.854867256637164</v>
      </c>
    </row>
    <row r="345" spans="1:7">
      <c r="A345" s="22" t="s">
        <v>170</v>
      </c>
      <c r="B345" s="16" t="s">
        <v>26</v>
      </c>
      <c r="C345" s="25">
        <v>24900</v>
      </c>
      <c r="D345" s="25">
        <v>10000</v>
      </c>
      <c r="E345" s="25">
        <v>3368.59</v>
      </c>
      <c r="F345" s="25">
        <v>3368.59</v>
      </c>
      <c r="G345" s="25">
        <v>33.685900000000004</v>
      </c>
    </row>
    <row r="346" spans="1:7" ht="31.5">
      <c r="A346" s="22" t="s">
        <v>172</v>
      </c>
      <c r="B346" s="16" t="s">
        <v>28</v>
      </c>
      <c r="C346" s="25">
        <v>2200</v>
      </c>
      <c r="D346" s="25">
        <v>900</v>
      </c>
      <c r="E346" s="25">
        <v>591.04</v>
      </c>
      <c r="F346" s="25">
        <v>591.04</v>
      </c>
      <c r="G346" s="25">
        <v>65.671111111111102</v>
      </c>
    </row>
    <row r="347" spans="1:7">
      <c r="A347" s="22" t="s">
        <v>177</v>
      </c>
      <c r="B347" s="16" t="s">
        <v>35</v>
      </c>
      <c r="C347" s="25">
        <v>5000</v>
      </c>
      <c r="D347" s="25">
        <v>2500</v>
      </c>
      <c r="E347" s="25">
        <v>0</v>
      </c>
      <c r="F347" s="25">
        <v>0</v>
      </c>
      <c r="G347" s="25">
        <v>0</v>
      </c>
    </row>
    <row r="348" spans="1:7">
      <c r="A348" s="22" t="s">
        <v>178</v>
      </c>
      <c r="B348" s="16" t="s">
        <v>36</v>
      </c>
      <c r="C348" s="25">
        <v>5000</v>
      </c>
      <c r="D348" s="25">
        <v>2500</v>
      </c>
      <c r="E348" s="25">
        <v>0</v>
      </c>
      <c r="F348" s="25">
        <v>0</v>
      </c>
      <c r="G348" s="25">
        <v>0</v>
      </c>
    </row>
    <row r="349" spans="1:7" ht="78.75">
      <c r="A349" s="21" t="s">
        <v>256</v>
      </c>
      <c r="B349" s="15" t="s">
        <v>257</v>
      </c>
      <c r="C349" s="24">
        <v>97284</v>
      </c>
      <c r="D349" s="24">
        <v>97284</v>
      </c>
      <c r="E349" s="24">
        <v>87532.54</v>
      </c>
      <c r="F349" s="24">
        <v>87532.54</v>
      </c>
      <c r="G349" s="24">
        <v>89.976296204925774</v>
      </c>
    </row>
    <row r="350" spans="1:7">
      <c r="A350" s="22" t="s">
        <v>3</v>
      </c>
      <c r="B350" s="16" t="s">
        <v>4</v>
      </c>
      <c r="C350" s="25">
        <v>97284</v>
      </c>
      <c r="D350" s="25">
        <v>97284</v>
      </c>
      <c r="E350" s="25">
        <v>87532.54</v>
      </c>
      <c r="F350" s="25">
        <v>87532.54</v>
      </c>
      <c r="G350" s="25">
        <v>89.976296204925774</v>
      </c>
    </row>
    <row r="351" spans="1:7">
      <c r="A351" s="22" t="s">
        <v>5</v>
      </c>
      <c r="B351" s="16" t="s">
        <v>6</v>
      </c>
      <c r="C351" s="25">
        <v>97284</v>
      </c>
      <c r="D351" s="25">
        <v>97284</v>
      </c>
      <c r="E351" s="25">
        <v>87532.54</v>
      </c>
      <c r="F351" s="25">
        <v>87532.54</v>
      </c>
      <c r="G351" s="25">
        <v>89.976296204925774</v>
      </c>
    </row>
    <row r="352" spans="1:7">
      <c r="A352" s="22" t="s">
        <v>7</v>
      </c>
      <c r="B352" s="16" t="s">
        <v>8</v>
      </c>
      <c r="C352" s="25">
        <v>79741</v>
      </c>
      <c r="D352" s="25">
        <v>79741</v>
      </c>
      <c r="E352" s="25">
        <v>71747.98</v>
      </c>
      <c r="F352" s="25">
        <v>71747.98</v>
      </c>
      <c r="G352" s="25">
        <v>89.976273184434604</v>
      </c>
    </row>
    <row r="353" spans="1:7">
      <c r="A353" s="22" t="s">
        <v>9</v>
      </c>
      <c r="B353" s="16" t="s">
        <v>10</v>
      </c>
      <c r="C353" s="25">
        <v>79741</v>
      </c>
      <c r="D353" s="25">
        <v>79741</v>
      </c>
      <c r="E353" s="25">
        <v>71747.98</v>
      </c>
      <c r="F353" s="25">
        <v>71747.98</v>
      </c>
      <c r="G353" s="25">
        <v>89.976273184434604</v>
      </c>
    </row>
    <row r="354" spans="1:7">
      <c r="A354" s="22" t="s">
        <v>11</v>
      </c>
      <c r="B354" s="16" t="s">
        <v>12</v>
      </c>
      <c r="C354" s="25">
        <v>17543</v>
      </c>
      <c r="D354" s="25">
        <v>17543</v>
      </c>
      <c r="E354" s="25">
        <v>15784.56</v>
      </c>
      <c r="F354" s="25">
        <v>15784.56</v>
      </c>
      <c r="G354" s="25">
        <v>89.976400843641329</v>
      </c>
    </row>
    <row r="355" spans="1:7" ht="78.75">
      <c r="A355" s="21" t="s">
        <v>195</v>
      </c>
      <c r="B355" s="15" t="s">
        <v>76</v>
      </c>
      <c r="C355" s="24">
        <v>3339500</v>
      </c>
      <c r="D355" s="24">
        <v>1107100</v>
      </c>
      <c r="E355" s="24">
        <v>0</v>
      </c>
      <c r="F355" s="24">
        <v>0</v>
      </c>
      <c r="G355" s="24">
        <v>0</v>
      </c>
    </row>
    <row r="356" spans="1:7">
      <c r="A356" s="22" t="s">
        <v>3</v>
      </c>
      <c r="B356" s="16" t="s">
        <v>4</v>
      </c>
      <c r="C356" s="25">
        <v>3339500</v>
      </c>
      <c r="D356" s="25">
        <v>1107100</v>
      </c>
      <c r="E356" s="25">
        <v>0</v>
      </c>
      <c r="F356" s="25">
        <v>0</v>
      </c>
      <c r="G356" s="25">
        <v>0</v>
      </c>
    </row>
    <row r="357" spans="1:7">
      <c r="A357" s="22" t="s">
        <v>5</v>
      </c>
      <c r="B357" s="16" t="s">
        <v>6</v>
      </c>
      <c r="C357" s="25">
        <v>548600</v>
      </c>
      <c r="D357" s="25">
        <v>182900</v>
      </c>
      <c r="E357" s="25">
        <v>0</v>
      </c>
      <c r="F357" s="25">
        <v>0</v>
      </c>
      <c r="G357" s="25">
        <v>0</v>
      </c>
    </row>
    <row r="358" spans="1:7">
      <c r="A358" s="22" t="s">
        <v>7</v>
      </c>
      <c r="B358" s="16" t="s">
        <v>8</v>
      </c>
      <c r="C358" s="25">
        <v>449700</v>
      </c>
      <c r="D358" s="25">
        <v>149900</v>
      </c>
      <c r="E358" s="25">
        <v>0</v>
      </c>
      <c r="F358" s="25">
        <v>0</v>
      </c>
      <c r="G358" s="25">
        <v>0</v>
      </c>
    </row>
    <row r="359" spans="1:7">
      <c r="A359" s="22" t="s">
        <v>9</v>
      </c>
      <c r="B359" s="16" t="s">
        <v>10</v>
      </c>
      <c r="C359" s="25">
        <v>449700</v>
      </c>
      <c r="D359" s="25">
        <v>149900</v>
      </c>
      <c r="E359" s="25">
        <v>0</v>
      </c>
      <c r="F359" s="25">
        <v>0</v>
      </c>
      <c r="G359" s="25">
        <v>0</v>
      </c>
    </row>
    <row r="360" spans="1:7">
      <c r="A360" s="22" t="s">
        <v>11</v>
      </c>
      <c r="B360" s="16" t="s">
        <v>12</v>
      </c>
      <c r="C360" s="25">
        <v>98900</v>
      </c>
      <c r="D360" s="25">
        <v>33000</v>
      </c>
      <c r="E360" s="25">
        <v>0</v>
      </c>
      <c r="F360" s="25">
        <v>0</v>
      </c>
      <c r="G360" s="25">
        <v>0</v>
      </c>
    </row>
    <row r="361" spans="1:7">
      <c r="A361" s="22" t="s">
        <v>13</v>
      </c>
      <c r="B361" s="16" t="s">
        <v>14</v>
      </c>
      <c r="C361" s="25">
        <v>2290900</v>
      </c>
      <c r="D361" s="25">
        <v>757200</v>
      </c>
      <c r="E361" s="25">
        <v>0</v>
      </c>
      <c r="F361" s="25">
        <v>0</v>
      </c>
      <c r="G361" s="25">
        <v>0</v>
      </c>
    </row>
    <row r="362" spans="1:7">
      <c r="A362" s="22" t="s">
        <v>15</v>
      </c>
      <c r="B362" s="16" t="s">
        <v>16</v>
      </c>
      <c r="C362" s="25">
        <v>150900</v>
      </c>
      <c r="D362" s="25">
        <v>43900</v>
      </c>
      <c r="E362" s="25">
        <v>0</v>
      </c>
      <c r="F362" s="25">
        <v>0</v>
      </c>
      <c r="G362" s="25">
        <v>0</v>
      </c>
    </row>
    <row r="363" spans="1:7">
      <c r="A363" s="22" t="s">
        <v>17</v>
      </c>
      <c r="B363" s="16" t="s">
        <v>18</v>
      </c>
      <c r="C363" s="25">
        <v>1330000</v>
      </c>
      <c r="D363" s="25">
        <v>443300</v>
      </c>
      <c r="E363" s="25">
        <v>0</v>
      </c>
      <c r="F363" s="25">
        <v>0</v>
      </c>
      <c r="G363" s="25">
        <v>0</v>
      </c>
    </row>
    <row r="364" spans="1:7">
      <c r="A364" s="22" t="s">
        <v>19</v>
      </c>
      <c r="B364" s="16" t="s">
        <v>20</v>
      </c>
      <c r="C364" s="25">
        <v>810000</v>
      </c>
      <c r="D364" s="25">
        <v>270000</v>
      </c>
      <c r="E364" s="25">
        <v>0</v>
      </c>
      <c r="F364" s="25">
        <v>0</v>
      </c>
      <c r="G364" s="25">
        <v>0</v>
      </c>
    </row>
    <row r="365" spans="1:7">
      <c r="A365" s="22" t="s">
        <v>177</v>
      </c>
      <c r="B365" s="16" t="s">
        <v>35</v>
      </c>
      <c r="C365" s="25">
        <v>500000</v>
      </c>
      <c r="D365" s="25">
        <v>167000</v>
      </c>
      <c r="E365" s="25">
        <v>0</v>
      </c>
      <c r="F365" s="25">
        <v>0</v>
      </c>
      <c r="G365" s="25">
        <v>0</v>
      </c>
    </row>
    <row r="366" spans="1:7">
      <c r="A366" s="22" t="s">
        <v>178</v>
      </c>
      <c r="B366" s="16" t="s">
        <v>36</v>
      </c>
      <c r="C366" s="25">
        <v>500000</v>
      </c>
      <c r="D366" s="25">
        <v>167000</v>
      </c>
      <c r="E366" s="25">
        <v>0</v>
      </c>
      <c r="F366" s="25">
        <v>0</v>
      </c>
      <c r="G366" s="25">
        <v>0</v>
      </c>
    </row>
    <row r="367" spans="1:7" ht="31.5">
      <c r="A367" s="21" t="s">
        <v>181</v>
      </c>
      <c r="B367" s="15" t="s">
        <v>50</v>
      </c>
      <c r="C367" s="24">
        <v>3100000</v>
      </c>
      <c r="D367" s="24">
        <v>1750000</v>
      </c>
      <c r="E367" s="24">
        <v>1057699.9000000001</v>
      </c>
      <c r="F367" s="24">
        <v>1057699.9000000001</v>
      </c>
      <c r="G367" s="24">
        <v>60.439994285714292</v>
      </c>
    </row>
    <row r="368" spans="1:7">
      <c r="A368" s="22" t="s">
        <v>3</v>
      </c>
      <c r="B368" s="16" t="s">
        <v>4</v>
      </c>
      <c r="C368" s="25">
        <v>3100000</v>
      </c>
      <c r="D368" s="25">
        <v>1750000</v>
      </c>
      <c r="E368" s="25">
        <v>1057699.9000000001</v>
      </c>
      <c r="F368" s="25">
        <v>1057699.9000000001</v>
      </c>
      <c r="G368" s="25">
        <v>60.439994285714292</v>
      </c>
    </row>
    <row r="369" spans="1:7">
      <c r="A369" s="22" t="s">
        <v>13</v>
      </c>
      <c r="B369" s="16" t="s">
        <v>14</v>
      </c>
      <c r="C369" s="25">
        <v>300</v>
      </c>
      <c r="D369" s="25">
        <v>300</v>
      </c>
      <c r="E369" s="25">
        <v>4.34</v>
      </c>
      <c r="F369" s="25">
        <v>4.34</v>
      </c>
      <c r="G369" s="25">
        <v>1.4466666666666665</v>
      </c>
    </row>
    <row r="370" spans="1:7">
      <c r="A370" s="22" t="s">
        <v>19</v>
      </c>
      <c r="B370" s="16" t="s">
        <v>20</v>
      </c>
      <c r="C370" s="25">
        <v>300</v>
      </c>
      <c r="D370" s="25">
        <v>300</v>
      </c>
      <c r="E370" s="25">
        <v>4.34</v>
      </c>
      <c r="F370" s="25">
        <v>4.34</v>
      </c>
      <c r="G370" s="25">
        <v>1.4466666666666665</v>
      </c>
    </row>
    <row r="371" spans="1:7">
      <c r="A371" s="22" t="s">
        <v>177</v>
      </c>
      <c r="B371" s="16" t="s">
        <v>35</v>
      </c>
      <c r="C371" s="25">
        <v>3099700</v>
      </c>
      <c r="D371" s="25">
        <v>1749700</v>
      </c>
      <c r="E371" s="25">
        <v>1057695.56</v>
      </c>
      <c r="F371" s="25">
        <v>1057695.56</v>
      </c>
      <c r="G371" s="25">
        <v>60.450109161570552</v>
      </c>
    </row>
    <row r="372" spans="1:7">
      <c r="A372" s="22" t="s">
        <v>178</v>
      </c>
      <c r="B372" s="16" t="s">
        <v>36</v>
      </c>
      <c r="C372" s="25">
        <v>3099700</v>
      </c>
      <c r="D372" s="25">
        <v>1749700</v>
      </c>
      <c r="E372" s="25">
        <v>1057695.56</v>
      </c>
      <c r="F372" s="25">
        <v>1057695.56</v>
      </c>
      <c r="G372" s="25">
        <v>60.450109161570552</v>
      </c>
    </row>
    <row r="373" spans="1:7" ht="47.25">
      <c r="A373" s="21" t="s">
        <v>196</v>
      </c>
      <c r="B373" s="15" t="s">
        <v>77</v>
      </c>
      <c r="C373" s="24">
        <v>11923747</v>
      </c>
      <c r="D373" s="24">
        <v>4695680</v>
      </c>
      <c r="E373" s="24">
        <v>3943387.3800000008</v>
      </c>
      <c r="F373" s="24">
        <v>3899887.3800000008</v>
      </c>
      <c r="G373" s="24">
        <v>83.052665002725917</v>
      </c>
    </row>
    <row r="374" spans="1:7">
      <c r="A374" s="22" t="s">
        <v>3</v>
      </c>
      <c r="B374" s="16" t="s">
        <v>4</v>
      </c>
      <c r="C374" s="25">
        <v>11923747</v>
      </c>
      <c r="D374" s="25">
        <v>4695680</v>
      </c>
      <c r="E374" s="25">
        <v>3943387.3800000008</v>
      </c>
      <c r="F374" s="25">
        <v>3899887.3800000008</v>
      </c>
      <c r="G374" s="25">
        <v>83.052665002725917</v>
      </c>
    </row>
    <row r="375" spans="1:7">
      <c r="A375" s="22" t="s">
        <v>5</v>
      </c>
      <c r="B375" s="16" t="s">
        <v>6</v>
      </c>
      <c r="C375" s="25">
        <v>10100000</v>
      </c>
      <c r="D375" s="25">
        <v>3902600</v>
      </c>
      <c r="E375" s="25">
        <v>3401040.3200000003</v>
      </c>
      <c r="F375" s="25">
        <v>3401040.3200000003</v>
      </c>
      <c r="G375" s="25">
        <v>87.148063342387132</v>
      </c>
    </row>
    <row r="376" spans="1:7">
      <c r="A376" s="22" t="s">
        <v>7</v>
      </c>
      <c r="B376" s="16" t="s">
        <v>8</v>
      </c>
      <c r="C376" s="25">
        <v>8280000</v>
      </c>
      <c r="D376" s="25">
        <v>3199000</v>
      </c>
      <c r="E376" s="25">
        <v>2800590.81</v>
      </c>
      <c r="F376" s="25">
        <v>2800590.81</v>
      </c>
      <c r="G376" s="25">
        <v>87.545820881525486</v>
      </c>
    </row>
    <row r="377" spans="1:7">
      <c r="A377" s="22" t="s">
        <v>9</v>
      </c>
      <c r="B377" s="16" t="s">
        <v>10</v>
      </c>
      <c r="C377" s="25">
        <v>8280000</v>
      </c>
      <c r="D377" s="25">
        <v>3199000</v>
      </c>
      <c r="E377" s="25">
        <v>2800590.81</v>
      </c>
      <c r="F377" s="25">
        <v>2800590.81</v>
      </c>
      <c r="G377" s="25">
        <v>87.545820881525486</v>
      </c>
    </row>
    <row r="378" spans="1:7">
      <c r="A378" s="22" t="s">
        <v>11</v>
      </c>
      <c r="B378" s="16" t="s">
        <v>12</v>
      </c>
      <c r="C378" s="25">
        <v>1820000</v>
      </c>
      <c r="D378" s="25">
        <v>703600</v>
      </c>
      <c r="E378" s="25">
        <v>600449.51</v>
      </c>
      <c r="F378" s="25">
        <v>600449.51</v>
      </c>
      <c r="G378" s="25">
        <v>85.339611995451961</v>
      </c>
    </row>
    <row r="379" spans="1:7">
      <c r="A379" s="22" t="s">
        <v>13</v>
      </c>
      <c r="B379" s="16" t="s">
        <v>14</v>
      </c>
      <c r="C379" s="25">
        <v>1823747</v>
      </c>
      <c r="D379" s="25">
        <v>793080</v>
      </c>
      <c r="E379" s="25">
        <v>542347.06000000006</v>
      </c>
      <c r="F379" s="25">
        <v>498847.06000000006</v>
      </c>
      <c r="G379" s="25">
        <v>62.899967216422056</v>
      </c>
    </row>
    <row r="380" spans="1:7">
      <c r="A380" s="22" t="s">
        <v>15</v>
      </c>
      <c r="B380" s="16" t="s">
        <v>16</v>
      </c>
      <c r="C380" s="25">
        <v>191767</v>
      </c>
      <c r="D380" s="25">
        <v>94500</v>
      </c>
      <c r="E380" s="25">
        <v>44530</v>
      </c>
      <c r="F380" s="25">
        <v>1030</v>
      </c>
      <c r="G380" s="25">
        <v>1.08994708994709</v>
      </c>
    </row>
    <row r="381" spans="1:7">
      <c r="A381" s="22" t="s">
        <v>19</v>
      </c>
      <c r="B381" s="16" t="s">
        <v>20</v>
      </c>
      <c r="C381" s="25">
        <v>456500</v>
      </c>
      <c r="D381" s="25">
        <v>166500</v>
      </c>
      <c r="E381" s="25">
        <v>95820.25</v>
      </c>
      <c r="F381" s="25">
        <v>95820.25</v>
      </c>
      <c r="G381" s="25">
        <v>57.549699699699694</v>
      </c>
    </row>
    <row r="382" spans="1:7">
      <c r="A382" s="22" t="s">
        <v>21</v>
      </c>
      <c r="B382" s="16" t="s">
        <v>22</v>
      </c>
      <c r="C382" s="25">
        <v>400000</v>
      </c>
      <c r="D382" s="25">
        <v>165000</v>
      </c>
      <c r="E382" s="25">
        <v>130991.41</v>
      </c>
      <c r="F382" s="25">
        <v>130991.41</v>
      </c>
      <c r="G382" s="25">
        <v>79.388733333333334</v>
      </c>
    </row>
    <row r="383" spans="1:7">
      <c r="A383" s="22" t="s">
        <v>167</v>
      </c>
      <c r="B383" s="16" t="s">
        <v>23</v>
      </c>
      <c r="C383" s="25">
        <v>770480</v>
      </c>
      <c r="D383" s="25">
        <v>365080</v>
      </c>
      <c r="E383" s="25">
        <v>271005.40000000002</v>
      </c>
      <c r="F383" s="25">
        <v>271005.40000000002</v>
      </c>
      <c r="G383" s="25">
        <v>74.23178481428728</v>
      </c>
    </row>
    <row r="384" spans="1:7">
      <c r="A384" s="22" t="s">
        <v>168</v>
      </c>
      <c r="B384" s="16" t="s">
        <v>24</v>
      </c>
      <c r="C384" s="25">
        <v>596900</v>
      </c>
      <c r="D384" s="25">
        <v>299000</v>
      </c>
      <c r="E384" s="25">
        <v>232918.79</v>
      </c>
      <c r="F384" s="25">
        <v>232918.79</v>
      </c>
      <c r="G384" s="25">
        <v>77.899260869565225</v>
      </c>
    </row>
    <row r="385" spans="1:7">
      <c r="A385" s="22" t="s">
        <v>169</v>
      </c>
      <c r="B385" s="16" t="s">
        <v>25</v>
      </c>
      <c r="C385" s="25">
        <v>20480</v>
      </c>
      <c r="D385" s="25">
        <v>6080</v>
      </c>
      <c r="E385" s="25">
        <v>3763.83</v>
      </c>
      <c r="F385" s="25">
        <v>3763.83</v>
      </c>
      <c r="G385" s="25">
        <v>61.905098684210522</v>
      </c>
    </row>
    <row r="386" spans="1:7">
      <c r="A386" s="22" t="s">
        <v>170</v>
      </c>
      <c r="B386" s="16" t="s">
        <v>26</v>
      </c>
      <c r="C386" s="25">
        <v>134800</v>
      </c>
      <c r="D386" s="25">
        <v>56000</v>
      </c>
      <c r="E386" s="25">
        <v>31367.58</v>
      </c>
      <c r="F386" s="25">
        <v>31367.58</v>
      </c>
      <c r="G386" s="25">
        <v>56.013535714285723</v>
      </c>
    </row>
    <row r="387" spans="1:7" ht="31.5">
      <c r="A387" s="22" t="s">
        <v>172</v>
      </c>
      <c r="B387" s="16" t="s">
        <v>28</v>
      </c>
      <c r="C387" s="25">
        <v>18300</v>
      </c>
      <c r="D387" s="25">
        <v>4000</v>
      </c>
      <c r="E387" s="25">
        <v>2955.2</v>
      </c>
      <c r="F387" s="25">
        <v>2955.2</v>
      </c>
      <c r="G387" s="25">
        <v>73.88</v>
      </c>
    </row>
    <row r="388" spans="1:7" ht="31.5">
      <c r="A388" s="22" t="s">
        <v>29</v>
      </c>
      <c r="B388" s="16" t="s">
        <v>30</v>
      </c>
      <c r="C388" s="25">
        <v>5000</v>
      </c>
      <c r="D388" s="25">
        <v>2000</v>
      </c>
      <c r="E388" s="25">
        <v>0</v>
      </c>
      <c r="F388" s="25">
        <v>0</v>
      </c>
      <c r="G388" s="25">
        <v>0</v>
      </c>
    </row>
    <row r="389" spans="1:7" ht="47.25">
      <c r="A389" s="22" t="s">
        <v>31</v>
      </c>
      <c r="B389" s="16" t="s">
        <v>32</v>
      </c>
      <c r="C389" s="25">
        <v>5000</v>
      </c>
      <c r="D389" s="25">
        <v>2000</v>
      </c>
      <c r="E389" s="25">
        <v>0</v>
      </c>
      <c r="F389" s="25">
        <v>0</v>
      </c>
      <c r="G389" s="25">
        <v>0</v>
      </c>
    </row>
    <row r="390" spans="1:7" ht="31.5">
      <c r="A390" s="21" t="s">
        <v>219</v>
      </c>
      <c r="B390" s="15" t="s">
        <v>53</v>
      </c>
      <c r="C390" s="24">
        <v>100000</v>
      </c>
      <c r="D390" s="24">
        <v>100000</v>
      </c>
      <c r="E390" s="24">
        <v>8208</v>
      </c>
      <c r="F390" s="24">
        <v>8208</v>
      </c>
      <c r="G390" s="24">
        <v>8.2080000000000002</v>
      </c>
    </row>
    <row r="391" spans="1:7">
      <c r="A391" s="22" t="s">
        <v>3</v>
      </c>
      <c r="B391" s="16" t="s">
        <v>4</v>
      </c>
      <c r="C391" s="25">
        <v>100000</v>
      </c>
      <c r="D391" s="25">
        <v>100000</v>
      </c>
      <c r="E391" s="25">
        <v>8208</v>
      </c>
      <c r="F391" s="25">
        <v>8208</v>
      </c>
      <c r="G391" s="25">
        <v>8.2080000000000002</v>
      </c>
    </row>
    <row r="392" spans="1:7">
      <c r="A392" s="22" t="s">
        <v>13</v>
      </c>
      <c r="B392" s="16" t="s">
        <v>14</v>
      </c>
      <c r="C392" s="25">
        <v>100000</v>
      </c>
      <c r="D392" s="25">
        <v>100000</v>
      </c>
      <c r="E392" s="25">
        <v>8208</v>
      </c>
      <c r="F392" s="25">
        <v>8208</v>
      </c>
      <c r="G392" s="25">
        <v>8.2080000000000002</v>
      </c>
    </row>
    <row r="393" spans="1:7">
      <c r="A393" s="22" t="s">
        <v>167</v>
      </c>
      <c r="B393" s="16" t="s">
        <v>23</v>
      </c>
      <c r="C393" s="25">
        <v>100000</v>
      </c>
      <c r="D393" s="25">
        <v>100000</v>
      </c>
      <c r="E393" s="25">
        <v>8208</v>
      </c>
      <c r="F393" s="25">
        <v>8208</v>
      </c>
      <c r="G393" s="25">
        <v>8.2080000000000002</v>
      </c>
    </row>
    <row r="394" spans="1:7">
      <c r="A394" s="22" t="s">
        <v>170</v>
      </c>
      <c r="B394" s="16" t="s">
        <v>26</v>
      </c>
      <c r="C394" s="25">
        <v>100000</v>
      </c>
      <c r="D394" s="25">
        <v>100000</v>
      </c>
      <c r="E394" s="25">
        <v>8208</v>
      </c>
      <c r="F394" s="25">
        <v>8208</v>
      </c>
      <c r="G394" s="25">
        <v>8.2080000000000002</v>
      </c>
    </row>
    <row r="395" spans="1:7" ht="47.25">
      <c r="A395" s="3" t="s">
        <v>78</v>
      </c>
      <c r="B395" s="4" t="s">
        <v>128</v>
      </c>
      <c r="C395" s="7">
        <v>99620965</v>
      </c>
      <c r="D395" s="7">
        <v>40942553</v>
      </c>
      <c r="E395" s="7">
        <v>30519970.579999998</v>
      </c>
      <c r="F395" s="7">
        <v>30380538.060000002</v>
      </c>
      <c r="G395" s="7">
        <v>74.202842358169505</v>
      </c>
    </row>
    <row r="396" spans="1:7">
      <c r="A396" s="22" t="s">
        <v>3</v>
      </c>
      <c r="B396" s="16" t="s">
        <v>4</v>
      </c>
      <c r="C396" s="25">
        <v>99620965</v>
      </c>
      <c r="D396" s="25">
        <v>40942553</v>
      </c>
      <c r="E396" s="25">
        <v>30519970.579999998</v>
      </c>
      <c r="F396" s="25">
        <v>30380538.060000002</v>
      </c>
      <c r="G396" s="25">
        <v>74.202842358169505</v>
      </c>
    </row>
    <row r="397" spans="1:7">
      <c r="A397" s="22" t="s">
        <v>5</v>
      </c>
      <c r="B397" s="16" t="s">
        <v>6</v>
      </c>
      <c r="C397" s="25">
        <v>39975500</v>
      </c>
      <c r="D397" s="25">
        <v>17044500</v>
      </c>
      <c r="E397" s="25">
        <v>14028852.310000001</v>
      </c>
      <c r="F397" s="25">
        <v>14028852.310000001</v>
      </c>
      <c r="G397" s="25">
        <v>82.307209422394322</v>
      </c>
    </row>
    <row r="398" spans="1:7">
      <c r="A398" s="22" t="s">
        <v>7</v>
      </c>
      <c r="B398" s="16" t="s">
        <v>8</v>
      </c>
      <c r="C398" s="25">
        <v>32745900</v>
      </c>
      <c r="D398" s="25">
        <v>13875700</v>
      </c>
      <c r="E398" s="25">
        <v>11569920.800000001</v>
      </c>
      <c r="F398" s="25">
        <v>11569920.800000001</v>
      </c>
      <c r="G398" s="25">
        <v>83.382609886348078</v>
      </c>
    </row>
    <row r="399" spans="1:7">
      <c r="A399" s="22" t="s">
        <v>9</v>
      </c>
      <c r="B399" s="16" t="s">
        <v>10</v>
      </c>
      <c r="C399" s="25">
        <v>32745900</v>
      </c>
      <c r="D399" s="25">
        <v>13875700</v>
      </c>
      <c r="E399" s="25">
        <v>11569920.800000001</v>
      </c>
      <c r="F399" s="25">
        <v>11569920.800000001</v>
      </c>
      <c r="G399" s="25">
        <v>83.382609886348078</v>
      </c>
    </row>
    <row r="400" spans="1:7">
      <c r="A400" s="22" t="s">
        <v>11</v>
      </c>
      <c r="B400" s="16" t="s">
        <v>12</v>
      </c>
      <c r="C400" s="25">
        <v>7229600</v>
      </c>
      <c r="D400" s="25">
        <v>3168800</v>
      </c>
      <c r="E400" s="25">
        <v>2458931.5100000002</v>
      </c>
      <c r="F400" s="25">
        <v>2458931.5100000002</v>
      </c>
      <c r="G400" s="25">
        <v>77.59819206008585</v>
      </c>
    </row>
    <row r="401" spans="1:7">
      <c r="A401" s="22" t="s">
        <v>13</v>
      </c>
      <c r="B401" s="16" t="s">
        <v>14</v>
      </c>
      <c r="C401" s="25">
        <v>9030900</v>
      </c>
      <c r="D401" s="25">
        <v>4172450</v>
      </c>
      <c r="E401" s="25">
        <v>2237892.8600000003</v>
      </c>
      <c r="F401" s="25">
        <v>2124466.5099999998</v>
      </c>
      <c r="G401" s="25">
        <v>50.916524104542894</v>
      </c>
    </row>
    <row r="402" spans="1:7">
      <c r="A402" s="22" t="s">
        <v>15</v>
      </c>
      <c r="B402" s="16" t="s">
        <v>16</v>
      </c>
      <c r="C402" s="25">
        <v>1511000</v>
      </c>
      <c r="D402" s="25">
        <v>820500</v>
      </c>
      <c r="E402" s="25">
        <v>554679.12</v>
      </c>
      <c r="F402" s="25">
        <v>442549.12</v>
      </c>
      <c r="G402" s="25">
        <v>53.936516758074347</v>
      </c>
    </row>
    <row r="403" spans="1:7">
      <c r="A403" s="22" t="s">
        <v>17</v>
      </c>
      <c r="B403" s="16" t="s">
        <v>18</v>
      </c>
      <c r="C403" s="25">
        <v>150000</v>
      </c>
      <c r="D403" s="25">
        <v>50000</v>
      </c>
      <c r="E403" s="25">
        <v>49875</v>
      </c>
      <c r="F403" s="25">
        <v>49875</v>
      </c>
      <c r="G403" s="25">
        <v>99.75</v>
      </c>
    </row>
    <row r="404" spans="1:7">
      <c r="A404" s="22" t="s">
        <v>19</v>
      </c>
      <c r="B404" s="16" t="s">
        <v>20</v>
      </c>
      <c r="C404" s="25">
        <v>5910900</v>
      </c>
      <c r="D404" s="25">
        <v>2521550</v>
      </c>
      <c r="E404" s="25">
        <v>1271472.3599999999</v>
      </c>
      <c r="F404" s="25">
        <v>1270176.01</v>
      </c>
      <c r="G404" s="25">
        <v>50.372826634411375</v>
      </c>
    </row>
    <row r="405" spans="1:7">
      <c r="A405" s="22" t="s">
        <v>21</v>
      </c>
      <c r="B405" s="16" t="s">
        <v>22</v>
      </c>
      <c r="C405" s="25">
        <v>14500</v>
      </c>
      <c r="D405" s="25">
        <v>8500</v>
      </c>
      <c r="E405" s="25">
        <v>5286</v>
      </c>
      <c r="F405" s="25">
        <v>5286</v>
      </c>
      <c r="G405" s="25">
        <v>62.188235294117646</v>
      </c>
    </row>
    <row r="406" spans="1:7">
      <c r="A406" s="22" t="s">
        <v>167</v>
      </c>
      <c r="B406" s="16" t="s">
        <v>23</v>
      </c>
      <c r="C406" s="25">
        <v>1425500</v>
      </c>
      <c r="D406" s="25">
        <v>756400</v>
      </c>
      <c r="E406" s="25">
        <v>356580.38</v>
      </c>
      <c r="F406" s="25">
        <v>356580.38</v>
      </c>
      <c r="G406" s="25">
        <v>47.141774193548386</v>
      </c>
    </row>
    <row r="407" spans="1:7">
      <c r="A407" s="22" t="s">
        <v>168</v>
      </c>
      <c r="B407" s="16" t="s">
        <v>24</v>
      </c>
      <c r="C407" s="25">
        <v>746000</v>
      </c>
      <c r="D407" s="25">
        <v>416900</v>
      </c>
      <c r="E407" s="25">
        <v>242748.47999999998</v>
      </c>
      <c r="F407" s="25">
        <v>242748.47999999998</v>
      </c>
      <c r="G407" s="25">
        <v>58.227028064283992</v>
      </c>
    </row>
    <row r="408" spans="1:7">
      <c r="A408" s="22" t="s">
        <v>169</v>
      </c>
      <c r="B408" s="16" t="s">
        <v>25</v>
      </c>
      <c r="C408" s="25">
        <v>34200</v>
      </c>
      <c r="D408" s="25">
        <v>17600</v>
      </c>
      <c r="E408" s="25">
        <v>7504.86</v>
      </c>
      <c r="F408" s="25">
        <v>7504.86</v>
      </c>
      <c r="G408" s="25">
        <v>42.641249999999999</v>
      </c>
    </row>
    <row r="409" spans="1:7">
      <c r="A409" s="22" t="s">
        <v>170</v>
      </c>
      <c r="B409" s="16" t="s">
        <v>26</v>
      </c>
      <c r="C409" s="25">
        <v>583300</v>
      </c>
      <c r="D409" s="25">
        <v>259900</v>
      </c>
      <c r="E409" s="25">
        <v>106327.04000000001</v>
      </c>
      <c r="F409" s="25">
        <v>106327.04000000001</v>
      </c>
      <c r="G409" s="25">
        <v>40.91075028857253</v>
      </c>
    </row>
    <row r="410" spans="1:7" ht="31.5">
      <c r="A410" s="22" t="s">
        <v>172</v>
      </c>
      <c r="B410" s="16" t="s">
        <v>28</v>
      </c>
      <c r="C410" s="25">
        <v>62000</v>
      </c>
      <c r="D410" s="25">
        <v>62000</v>
      </c>
      <c r="E410" s="25">
        <v>0</v>
      </c>
      <c r="F410" s="25">
        <v>0</v>
      </c>
      <c r="G410" s="25">
        <v>0</v>
      </c>
    </row>
    <row r="411" spans="1:7" ht="31.5">
      <c r="A411" s="22" t="s">
        <v>29</v>
      </c>
      <c r="B411" s="16" t="s">
        <v>30</v>
      </c>
      <c r="C411" s="25">
        <v>19000</v>
      </c>
      <c r="D411" s="25">
        <v>15500</v>
      </c>
      <c r="E411" s="25">
        <v>0</v>
      </c>
      <c r="F411" s="25">
        <v>0</v>
      </c>
      <c r="G411" s="25">
        <v>0</v>
      </c>
    </row>
    <row r="412" spans="1:7" ht="47.25">
      <c r="A412" s="22" t="s">
        <v>31</v>
      </c>
      <c r="B412" s="16" t="s">
        <v>32</v>
      </c>
      <c r="C412" s="25">
        <v>19000</v>
      </c>
      <c r="D412" s="25">
        <v>15500</v>
      </c>
      <c r="E412" s="25">
        <v>0</v>
      </c>
      <c r="F412" s="25">
        <v>0</v>
      </c>
      <c r="G412" s="25">
        <v>0</v>
      </c>
    </row>
    <row r="413" spans="1:7">
      <c r="A413" s="22" t="s">
        <v>175</v>
      </c>
      <c r="B413" s="16" t="s">
        <v>33</v>
      </c>
      <c r="C413" s="25">
        <v>71000</v>
      </c>
      <c r="D413" s="25">
        <v>20000</v>
      </c>
      <c r="E413" s="25">
        <v>19339.080000000002</v>
      </c>
      <c r="F413" s="25">
        <v>19339.080000000002</v>
      </c>
      <c r="G413" s="25">
        <v>96.695400000000006</v>
      </c>
    </row>
    <row r="414" spans="1:7" ht="31.5">
      <c r="A414" s="22" t="s">
        <v>176</v>
      </c>
      <c r="B414" s="16" t="s">
        <v>34</v>
      </c>
      <c r="C414" s="25">
        <v>71000</v>
      </c>
      <c r="D414" s="25">
        <v>20000</v>
      </c>
      <c r="E414" s="25">
        <v>19339.080000000002</v>
      </c>
      <c r="F414" s="25">
        <v>19339.080000000002</v>
      </c>
      <c r="G414" s="25">
        <v>96.695400000000006</v>
      </c>
    </row>
    <row r="415" spans="1:7">
      <c r="A415" s="22" t="s">
        <v>177</v>
      </c>
      <c r="B415" s="16" t="s">
        <v>35</v>
      </c>
      <c r="C415" s="25">
        <v>50455865</v>
      </c>
      <c r="D415" s="25">
        <v>19659903</v>
      </c>
      <c r="E415" s="25">
        <v>14221137.050000001</v>
      </c>
      <c r="F415" s="25">
        <v>14199543.91</v>
      </c>
      <c r="G415" s="25">
        <v>72.225910321124161</v>
      </c>
    </row>
    <row r="416" spans="1:7">
      <c r="A416" s="22" t="s">
        <v>178</v>
      </c>
      <c r="B416" s="16" t="s">
        <v>36</v>
      </c>
      <c r="C416" s="25">
        <v>50455865</v>
      </c>
      <c r="D416" s="25">
        <v>19659903</v>
      </c>
      <c r="E416" s="25">
        <v>14221137.050000001</v>
      </c>
      <c r="F416" s="25">
        <v>14199543.91</v>
      </c>
      <c r="G416" s="25">
        <v>72.225910321124161</v>
      </c>
    </row>
    <row r="417" spans="1:7">
      <c r="A417" s="22" t="s">
        <v>37</v>
      </c>
      <c r="B417" s="16" t="s">
        <v>38</v>
      </c>
      <c r="C417" s="25">
        <v>87700</v>
      </c>
      <c r="D417" s="25">
        <v>45700</v>
      </c>
      <c r="E417" s="25">
        <v>12749.28</v>
      </c>
      <c r="F417" s="25">
        <v>8336.25</v>
      </c>
      <c r="G417" s="25">
        <v>18.241247264770241</v>
      </c>
    </row>
    <row r="418" spans="1:7" ht="47.25">
      <c r="A418" s="21" t="s">
        <v>59</v>
      </c>
      <c r="B418" s="15" t="s">
        <v>60</v>
      </c>
      <c r="C418" s="24">
        <v>15522300</v>
      </c>
      <c r="D418" s="24">
        <v>6648900</v>
      </c>
      <c r="E418" s="24">
        <v>6157782.0599999996</v>
      </c>
      <c r="F418" s="24">
        <v>6157782.0599999996</v>
      </c>
      <c r="G418" s="24">
        <v>92.613546000090224</v>
      </c>
    </row>
    <row r="419" spans="1:7">
      <c r="A419" s="22" t="s">
        <v>3</v>
      </c>
      <c r="B419" s="16" t="s">
        <v>4</v>
      </c>
      <c r="C419" s="25">
        <v>15522300</v>
      </c>
      <c r="D419" s="25">
        <v>6648900</v>
      </c>
      <c r="E419" s="25">
        <v>6157782.0599999996</v>
      </c>
      <c r="F419" s="25">
        <v>6157782.0599999996</v>
      </c>
      <c r="G419" s="25">
        <v>92.613546000090224</v>
      </c>
    </row>
    <row r="420" spans="1:7">
      <c r="A420" s="22" t="s">
        <v>5</v>
      </c>
      <c r="B420" s="16" t="s">
        <v>6</v>
      </c>
      <c r="C420" s="25">
        <v>14208400</v>
      </c>
      <c r="D420" s="25">
        <v>6000900</v>
      </c>
      <c r="E420" s="25">
        <v>5735461.1900000004</v>
      </c>
      <c r="F420" s="25">
        <v>5735461.1900000004</v>
      </c>
      <c r="G420" s="25">
        <v>95.576683330833717</v>
      </c>
    </row>
    <row r="421" spans="1:7">
      <c r="A421" s="22" t="s">
        <v>7</v>
      </c>
      <c r="B421" s="16" t="s">
        <v>8</v>
      </c>
      <c r="C421" s="25">
        <v>11646200</v>
      </c>
      <c r="D421" s="25">
        <v>4906200</v>
      </c>
      <c r="E421" s="25">
        <v>4717534.54</v>
      </c>
      <c r="F421" s="25">
        <v>4717534.54</v>
      </c>
      <c r="G421" s="25">
        <v>96.154550161020751</v>
      </c>
    </row>
    <row r="422" spans="1:7">
      <c r="A422" s="22" t="s">
        <v>9</v>
      </c>
      <c r="B422" s="16" t="s">
        <v>10</v>
      </c>
      <c r="C422" s="25">
        <v>11646200</v>
      </c>
      <c r="D422" s="25">
        <v>4906200</v>
      </c>
      <c r="E422" s="25">
        <v>4717534.54</v>
      </c>
      <c r="F422" s="25">
        <v>4717534.54</v>
      </c>
      <c r="G422" s="25">
        <v>96.154550161020751</v>
      </c>
    </row>
    <row r="423" spans="1:7">
      <c r="A423" s="22" t="s">
        <v>11</v>
      </c>
      <c r="B423" s="16" t="s">
        <v>12</v>
      </c>
      <c r="C423" s="25">
        <v>2562200</v>
      </c>
      <c r="D423" s="25">
        <v>1094700</v>
      </c>
      <c r="E423" s="25">
        <v>1017926.65</v>
      </c>
      <c r="F423" s="25">
        <v>1017926.65</v>
      </c>
      <c r="G423" s="25">
        <v>92.986813738923914</v>
      </c>
    </row>
    <row r="424" spans="1:7">
      <c r="A424" s="22" t="s">
        <v>13</v>
      </c>
      <c r="B424" s="16" t="s">
        <v>14</v>
      </c>
      <c r="C424" s="25">
        <v>1313900</v>
      </c>
      <c r="D424" s="25">
        <v>648000</v>
      </c>
      <c r="E424" s="25">
        <v>422320.87000000005</v>
      </c>
      <c r="F424" s="25">
        <v>422320.87000000005</v>
      </c>
      <c r="G424" s="25">
        <v>65.172973765432104</v>
      </c>
    </row>
    <row r="425" spans="1:7">
      <c r="A425" s="22" t="s">
        <v>15</v>
      </c>
      <c r="B425" s="16" t="s">
        <v>16</v>
      </c>
      <c r="C425" s="25">
        <v>300000</v>
      </c>
      <c r="D425" s="25">
        <v>193000</v>
      </c>
      <c r="E425" s="25">
        <v>161893.12</v>
      </c>
      <c r="F425" s="25">
        <v>161893.12</v>
      </c>
      <c r="G425" s="25">
        <v>83.882445595854918</v>
      </c>
    </row>
    <row r="426" spans="1:7">
      <c r="A426" s="22" t="s">
        <v>19</v>
      </c>
      <c r="B426" s="16" t="s">
        <v>20</v>
      </c>
      <c r="C426" s="25">
        <v>230000</v>
      </c>
      <c r="D426" s="25">
        <v>105000</v>
      </c>
      <c r="E426" s="25">
        <v>65940.929999999993</v>
      </c>
      <c r="F426" s="25">
        <v>65940.929999999993</v>
      </c>
      <c r="G426" s="25">
        <v>62.800885714285705</v>
      </c>
    </row>
    <row r="427" spans="1:7">
      <c r="A427" s="22" t="s">
        <v>21</v>
      </c>
      <c r="B427" s="16" t="s">
        <v>22</v>
      </c>
      <c r="C427" s="25">
        <v>7000</v>
      </c>
      <c r="D427" s="25">
        <v>6000</v>
      </c>
      <c r="E427" s="25">
        <v>4886</v>
      </c>
      <c r="F427" s="25">
        <v>4886</v>
      </c>
      <c r="G427" s="25">
        <v>81.433333333333337</v>
      </c>
    </row>
    <row r="428" spans="1:7">
      <c r="A428" s="22" t="s">
        <v>167</v>
      </c>
      <c r="B428" s="16" t="s">
        <v>23</v>
      </c>
      <c r="C428" s="25">
        <v>770900</v>
      </c>
      <c r="D428" s="25">
        <v>341500</v>
      </c>
      <c r="E428" s="25">
        <v>189600.82</v>
      </c>
      <c r="F428" s="25">
        <v>189600.82</v>
      </c>
      <c r="G428" s="25">
        <v>55.520005856515375</v>
      </c>
    </row>
    <row r="429" spans="1:7">
      <c r="A429" s="22" t="s">
        <v>168</v>
      </c>
      <c r="B429" s="16" t="s">
        <v>24</v>
      </c>
      <c r="C429" s="25">
        <v>483900</v>
      </c>
      <c r="D429" s="25">
        <v>220000</v>
      </c>
      <c r="E429" s="25">
        <v>144114.59</v>
      </c>
      <c r="F429" s="25">
        <v>144114.59</v>
      </c>
      <c r="G429" s="25">
        <v>65.506631818181816</v>
      </c>
    </row>
    <row r="430" spans="1:7">
      <c r="A430" s="22" t="s">
        <v>169</v>
      </c>
      <c r="B430" s="16" t="s">
        <v>25</v>
      </c>
      <c r="C430" s="25">
        <v>13000</v>
      </c>
      <c r="D430" s="25">
        <v>6500</v>
      </c>
      <c r="E430" s="25">
        <v>4401.84</v>
      </c>
      <c r="F430" s="25">
        <v>4401.84</v>
      </c>
      <c r="G430" s="25">
        <v>67.720615384615385</v>
      </c>
    </row>
    <row r="431" spans="1:7">
      <c r="A431" s="22" t="s">
        <v>170</v>
      </c>
      <c r="B431" s="16" t="s">
        <v>26</v>
      </c>
      <c r="C431" s="25">
        <v>274000</v>
      </c>
      <c r="D431" s="25">
        <v>115000</v>
      </c>
      <c r="E431" s="25">
        <v>41084.39</v>
      </c>
      <c r="F431" s="25">
        <v>41084.39</v>
      </c>
      <c r="G431" s="25">
        <v>35.725556521739129</v>
      </c>
    </row>
    <row r="432" spans="1:7" ht="31.5">
      <c r="A432" s="22" t="s">
        <v>29</v>
      </c>
      <c r="B432" s="16" t="s">
        <v>30</v>
      </c>
      <c r="C432" s="25">
        <v>6000</v>
      </c>
      <c r="D432" s="25">
        <v>2500</v>
      </c>
      <c r="E432" s="25">
        <v>0</v>
      </c>
      <c r="F432" s="25">
        <v>0</v>
      </c>
      <c r="G432" s="25">
        <v>0</v>
      </c>
    </row>
    <row r="433" spans="1:7" ht="47.25">
      <c r="A433" s="22" t="s">
        <v>31</v>
      </c>
      <c r="B433" s="16" t="s">
        <v>32</v>
      </c>
      <c r="C433" s="25">
        <v>6000</v>
      </c>
      <c r="D433" s="25">
        <v>2500</v>
      </c>
      <c r="E433" s="25">
        <v>0</v>
      </c>
      <c r="F433" s="25">
        <v>0</v>
      </c>
      <c r="G433" s="25">
        <v>0</v>
      </c>
    </row>
    <row r="434" spans="1:7">
      <c r="A434" s="21" t="s">
        <v>43</v>
      </c>
      <c r="B434" s="15" t="s">
        <v>44</v>
      </c>
      <c r="C434" s="24">
        <v>248200</v>
      </c>
      <c r="D434" s="24">
        <v>209200</v>
      </c>
      <c r="E434" s="24">
        <v>44910</v>
      </c>
      <c r="F434" s="24">
        <v>44910</v>
      </c>
      <c r="G434" s="24">
        <v>21.467495219885276</v>
      </c>
    </row>
    <row r="435" spans="1:7">
      <c r="A435" s="22" t="s">
        <v>3</v>
      </c>
      <c r="B435" s="16" t="s">
        <v>4</v>
      </c>
      <c r="C435" s="25">
        <v>248200</v>
      </c>
      <c r="D435" s="25">
        <v>209200</v>
      </c>
      <c r="E435" s="25">
        <v>44910</v>
      </c>
      <c r="F435" s="25">
        <v>44910</v>
      </c>
      <c r="G435" s="25">
        <v>21.467495219885276</v>
      </c>
    </row>
    <row r="436" spans="1:7">
      <c r="A436" s="22" t="s">
        <v>13</v>
      </c>
      <c r="B436" s="16" t="s">
        <v>14</v>
      </c>
      <c r="C436" s="25">
        <v>198200</v>
      </c>
      <c r="D436" s="25">
        <v>189200</v>
      </c>
      <c r="E436" s="25">
        <v>44910</v>
      </c>
      <c r="F436" s="25">
        <v>44910</v>
      </c>
      <c r="G436" s="25">
        <v>23.736786469344608</v>
      </c>
    </row>
    <row r="437" spans="1:7">
      <c r="A437" s="22" t="s">
        <v>15</v>
      </c>
      <c r="B437" s="16" t="s">
        <v>16</v>
      </c>
      <c r="C437" s="25">
        <v>99200</v>
      </c>
      <c r="D437" s="25">
        <v>99200</v>
      </c>
      <c r="E437" s="25">
        <v>0</v>
      </c>
      <c r="F437" s="25">
        <v>0</v>
      </c>
      <c r="G437" s="25">
        <v>0</v>
      </c>
    </row>
    <row r="438" spans="1:7">
      <c r="A438" s="22" t="s">
        <v>19</v>
      </c>
      <c r="B438" s="16" t="s">
        <v>20</v>
      </c>
      <c r="C438" s="25">
        <v>99000</v>
      </c>
      <c r="D438" s="25">
        <v>90000</v>
      </c>
      <c r="E438" s="25">
        <v>44910</v>
      </c>
      <c r="F438" s="25">
        <v>44910</v>
      </c>
      <c r="G438" s="25">
        <v>49.9</v>
      </c>
    </row>
    <row r="439" spans="1:7">
      <c r="A439" s="22" t="s">
        <v>37</v>
      </c>
      <c r="B439" s="16" t="s">
        <v>38</v>
      </c>
      <c r="C439" s="25">
        <v>50000</v>
      </c>
      <c r="D439" s="25">
        <v>20000</v>
      </c>
      <c r="E439" s="25">
        <v>0</v>
      </c>
      <c r="F439" s="25">
        <v>0</v>
      </c>
      <c r="G439" s="25">
        <v>0</v>
      </c>
    </row>
    <row r="440" spans="1:7" ht="31.5">
      <c r="A440" s="21" t="s">
        <v>197</v>
      </c>
      <c r="B440" s="15" t="s">
        <v>79</v>
      </c>
      <c r="C440" s="24">
        <v>2311000</v>
      </c>
      <c r="D440" s="24">
        <v>818000</v>
      </c>
      <c r="E440" s="24">
        <v>100000</v>
      </c>
      <c r="F440" s="24">
        <v>100000</v>
      </c>
      <c r="G440" s="24">
        <v>12.224938875305623</v>
      </c>
    </row>
    <row r="441" spans="1:7">
      <c r="A441" s="22" t="s">
        <v>3</v>
      </c>
      <c r="B441" s="16" t="s">
        <v>4</v>
      </c>
      <c r="C441" s="25">
        <v>2311000</v>
      </c>
      <c r="D441" s="25">
        <v>818000</v>
      </c>
      <c r="E441" s="25">
        <v>100000</v>
      </c>
      <c r="F441" s="25">
        <v>100000</v>
      </c>
      <c r="G441" s="25">
        <v>12.224938875305623</v>
      </c>
    </row>
    <row r="442" spans="1:7">
      <c r="A442" s="22" t="s">
        <v>177</v>
      </c>
      <c r="B442" s="16" t="s">
        <v>35</v>
      </c>
      <c r="C442" s="25">
        <v>2311000</v>
      </c>
      <c r="D442" s="25">
        <v>818000</v>
      </c>
      <c r="E442" s="25">
        <v>100000</v>
      </c>
      <c r="F442" s="25">
        <v>100000</v>
      </c>
      <c r="G442" s="25">
        <v>12.224938875305623</v>
      </c>
    </row>
    <row r="443" spans="1:7">
      <c r="A443" s="22" t="s">
        <v>178</v>
      </c>
      <c r="B443" s="16" t="s">
        <v>36</v>
      </c>
      <c r="C443" s="25">
        <v>2311000</v>
      </c>
      <c r="D443" s="25">
        <v>818000</v>
      </c>
      <c r="E443" s="25">
        <v>100000</v>
      </c>
      <c r="F443" s="25">
        <v>100000</v>
      </c>
      <c r="G443" s="25">
        <v>12.224938875305623</v>
      </c>
    </row>
    <row r="444" spans="1:7" ht="31.5">
      <c r="A444" s="21" t="s">
        <v>198</v>
      </c>
      <c r="B444" s="15" t="s">
        <v>80</v>
      </c>
      <c r="C444" s="24">
        <v>11500</v>
      </c>
      <c r="D444" s="24">
        <v>5000</v>
      </c>
      <c r="E444" s="24">
        <v>1819.9</v>
      </c>
      <c r="F444" s="24">
        <v>1819.9</v>
      </c>
      <c r="G444" s="24">
        <v>36.398000000000003</v>
      </c>
    </row>
    <row r="445" spans="1:7">
      <c r="A445" s="22" t="s">
        <v>3</v>
      </c>
      <c r="B445" s="16" t="s">
        <v>4</v>
      </c>
      <c r="C445" s="25">
        <v>11500</v>
      </c>
      <c r="D445" s="25">
        <v>5000</v>
      </c>
      <c r="E445" s="25">
        <v>1819.9</v>
      </c>
      <c r="F445" s="25">
        <v>1819.9</v>
      </c>
      <c r="G445" s="25">
        <v>36.398000000000003</v>
      </c>
    </row>
    <row r="446" spans="1:7">
      <c r="A446" s="22" t="s">
        <v>177</v>
      </c>
      <c r="B446" s="16" t="s">
        <v>35</v>
      </c>
      <c r="C446" s="25">
        <v>11500</v>
      </c>
      <c r="D446" s="25">
        <v>5000</v>
      </c>
      <c r="E446" s="25">
        <v>1819.9</v>
      </c>
      <c r="F446" s="25">
        <v>1819.9</v>
      </c>
      <c r="G446" s="25">
        <v>36.398000000000003</v>
      </c>
    </row>
    <row r="447" spans="1:7">
      <c r="A447" s="22" t="s">
        <v>178</v>
      </c>
      <c r="B447" s="16" t="s">
        <v>36</v>
      </c>
      <c r="C447" s="25">
        <v>11500</v>
      </c>
      <c r="D447" s="25">
        <v>5000</v>
      </c>
      <c r="E447" s="25">
        <v>1819.9</v>
      </c>
      <c r="F447" s="25">
        <v>1819.9</v>
      </c>
      <c r="G447" s="25">
        <v>36.398000000000003</v>
      </c>
    </row>
    <row r="448" spans="1:7" ht="47.25">
      <c r="A448" s="21" t="s">
        <v>199</v>
      </c>
      <c r="B448" s="15" t="s">
        <v>81</v>
      </c>
      <c r="C448" s="24">
        <v>306529</v>
      </c>
      <c r="D448" s="24">
        <v>127720</v>
      </c>
      <c r="E448" s="24">
        <v>127720</v>
      </c>
      <c r="F448" s="24">
        <v>115526.86</v>
      </c>
      <c r="G448" s="24">
        <v>90.453225806451613</v>
      </c>
    </row>
    <row r="449" spans="1:7">
      <c r="A449" s="22" t="s">
        <v>3</v>
      </c>
      <c r="B449" s="16" t="s">
        <v>4</v>
      </c>
      <c r="C449" s="25">
        <v>306529</v>
      </c>
      <c r="D449" s="25">
        <v>127720</v>
      </c>
      <c r="E449" s="25">
        <v>127720</v>
      </c>
      <c r="F449" s="25">
        <v>115526.86</v>
      </c>
      <c r="G449" s="25">
        <v>90.453225806451613</v>
      </c>
    </row>
    <row r="450" spans="1:7">
      <c r="A450" s="22" t="s">
        <v>177</v>
      </c>
      <c r="B450" s="16" t="s">
        <v>35</v>
      </c>
      <c r="C450" s="25">
        <v>306529</v>
      </c>
      <c r="D450" s="25">
        <v>127720</v>
      </c>
      <c r="E450" s="25">
        <v>127720</v>
      </c>
      <c r="F450" s="25">
        <v>115526.86</v>
      </c>
      <c r="G450" s="25">
        <v>90.453225806451613</v>
      </c>
    </row>
    <row r="451" spans="1:7">
      <c r="A451" s="22" t="s">
        <v>178</v>
      </c>
      <c r="B451" s="16" t="s">
        <v>36</v>
      </c>
      <c r="C451" s="25">
        <v>306529</v>
      </c>
      <c r="D451" s="25">
        <v>127720</v>
      </c>
      <c r="E451" s="25">
        <v>127720</v>
      </c>
      <c r="F451" s="25">
        <v>115526.86</v>
      </c>
      <c r="G451" s="25">
        <v>90.453225806451613</v>
      </c>
    </row>
    <row r="452" spans="1:7" ht="31.5">
      <c r="A452" s="21" t="s">
        <v>200</v>
      </c>
      <c r="B452" s="15" t="s">
        <v>82</v>
      </c>
      <c r="C452" s="24">
        <v>182216</v>
      </c>
      <c r="D452" s="24">
        <v>75925</v>
      </c>
      <c r="E452" s="24">
        <v>35322</v>
      </c>
      <c r="F452" s="24">
        <v>35322</v>
      </c>
      <c r="G452" s="24">
        <v>46.522225880803425</v>
      </c>
    </row>
    <row r="453" spans="1:7">
      <c r="A453" s="22" t="s">
        <v>3</v>
      </c>
      <c r="B453" s="16" t="s">
        <v>4</v>
      </c>
      <c r="C453" s="25">
        <v>182216</v>
      </c>
      <c r="D453" s="25">
        <v>75925</v>
      </c>
      <c r="E453" s="25">
        <v>35322</v>
      </c>
      <c r="F453" s="25">
        <v>35322</v>
      </c>
      <c r="G453" s="25">
        <v>46.522225880803425</v>
      </c>
    </row>
    <row r="454" spans="1:7">
      <c r="A454" s="22" t="s">
        <v>177</v>
      </c>
      <c r="B454" s="16" t="s">
        <v>35</v>
      </c>
      <c r="C454" s="25">
        <v>182216</v>
      </c>
      <c r="D454" s="25">
        <v>75925</v>
      </c>
      <c r="E454" s="25">
        <v>35322</v>
      </c>
      <c r="F454" s="25">
        <v>35322</v>
      </c>
      <c r="G454" s="25">
        <v>46.522225880803425</v>
      </c>
    </row>
    <row r="455" spans="1:7">
      <c r="A455" s="22" t="s">
        <v>178</v>
      </c>
      <c r="B455" s="16" t="s">
        <v>36</v>
      </c>
      <c r="C455" s="25">
        <v>182216</v>
      </c>
      <c r="D455" s="25">
        <v>75925</v>
      </c>
      <c r="E455" s="25">
        <v>35322</v>
      </c>
      <c r="F455" s="25">
        <v>35322</v>
      </c>
      <c r="G455" s="25">
        <v>46.522225880803425</v>
      </c>
    </row>
    <row r="456" spans="1:7" ht="63">
      <c r="A456" s="21" t="s">
        <v>83</v>
      </c>
      <c r="B456" s="15" t="s">
        <v>84</v>
      </c>
      <c r="C456" s="24">
        <v>19637500</v>
      </c>
      <c r="D456" s="24">
        <v>8757400</v>
      </c>
      <c r="E456" s="24">
        <v>6082036.9600000009</v>
      </c>
      <c r="F456" s="24">
        <v>6073344.9600000009</v>
      </c>
      <c r="G456" s="24">
        <v>69.351005549592358</v>
      </c>
    </row>
    <row r="457" spans="1:7">
      <c r="A457" s="22" t="s">
        <v>3</v>
      </c>
      <c r="B457" s="16" t="s">
        <v>4</v>
      </c>
      <c r="C457" s="25">
        <v>19637500</v>
      </c>
      <c r="D457" s="25">
        <v>8757400</v>
      </c>
      <c r="E457" s="25">
        <v>6082036.9600000009</v>
      </c>
      <c r="F457" s="25">
        <v>6073344.9600000009</v>
      </c>
      <c r="G457" s="25">
        <v>69.351005549592358</v>
      </c>
    </row>
    <row r="458" spans="1:7">
      <c r="A458" s="22" t="s">
        <v>5</v>
      </c>
      <c r="B458" s="16" t="s">
        <v>6</v>
      </c>
      <c r="C458" s="25">
        <v>18509200</v>
      </c>
      <c r="D458" s="25">
        <v>8134000</v>
      </c>
      <c r="E458" s="25">
        <v>5681346.8700000001</v>
      </c>
      <c r="F458" s="25">
        <v>5681346.8700000001</v>
      </c>
      <c r="G458" s="25">
        <v>69.846900295057779</v>
      </c>
    </row>
    <row r="459" spans="1:7">
      <c r="A459" s="22" t="s">
        <v>7</v>
      </c>
      <c r="B459" s="16" t="s">
        <v>8</v>
      </c>
      <c r="C459" s="25">
        <v>15163200</v>
      </c>
      <c r="D459" s="25">
        <v>6630500</v>
      </c>
      <c r="E459" s="25">
        <v>4703505.46</v>
      </c>
      <c r="F459" s="25">
        <v>4703505.46</v>
      </c>
      <c r="G459" s="25">
        <v>70.937417389337156</v>
      </c>
    </row>
    <row r="460" spans="1:7">
      <c r="A460" s="22" t="s">
        <v>9</v>
      </c>
      <c r="B460" s="16" t="s">
        <v>10</v>
      </c>
      <c r="C460" s="25">
        <v>15163200</v>
      </c>
      <c r="D460" s="25">
        <v>6630500</v>
      </c>
      <c r="E460" s="25">
        <v>4703505.46</v>
      </c>
      <c r="F460" s="25">
        <v>4703505.46</v>
      </c>
      <c r="G460" s="25">
        <v>70.937417389337156</v>
      </c>
    </row>
    <row r="461" spans="1:7">
      <c r="A461" s="22" t="s">
        <v>11</v>
      </c>
      <c r="B461" s="16" t="s">
        <v>12</v>
      </c>
      <c r="C461" s="25">
        <v>3346000</v>
      </c>
      <c r="D461" s="25">
        <v>1503500</v>
      </c>
      <c r="E461" s="25">
        <v>977841.41</v>
      </c>
      <c r="F461" s="25">
        <v>977841.41</v>
      </c>
      <c r="G461" s="25">
        <v>65.037672763551711</v>
      </c>
    </row>
    <row r="462" spans="1:7">
      <c r="A462" s="22" t="s">
        <v>13</v>
      </c>
      <c r="B462" s="16" t="s">
        <v>14</v>
      </c>
      <c r="C462" s="25">
        <v>1125300</v>
      </c>
      <c r="D462" s="25">
        <v>620400</v>
      </c>
      <c r="E462" s="25">
        <v>400690.09</v>
      </c>
      <c r="F462" s="25">
        <v>391998.09</v>
      </c>
      <c r="G462" s="25">
        <v>63.184734042553195</v>
      </c>
    </row>
    <row r="463" spans="1:7">
      <c r="A463" s="22" t="s">
        <v>15</v>
      </c>
      <c r="B463" s="16" t="s">
        <v>16</v>
      </c>
      <c r="C463" s="25">
        <v>500000</v>
      </c>
      <c r="D463" s="25">
        <v>286000</v>
      </c>
      <c r="E463" s="25">
        <v>252586</v>
      </c>
      <c r="F463" s="25">
        <v>245156</v>
      </c>
      <c r="G463" s="25">
        <v>85.718881118881114</v>
      </c>
    </row>
    <row r="464" spans="1:7">
      <c r="A464" s="22" t="s">
        <v>19</v>
      </c>
      <c r="B464" s="16" t="s">
        <v>20</v>
      </c>
      <c r="C464" s="25">
        <v>200000</v>
      </c>
      <c r="D464" s="25">
        <v>75000</v>
      </c>
      <c r="E464" s="25">
        <v>60543.86</v>
      </c>
      <c r="F464" s="25">
        <v>59281.86</v>
      </c>
      <c r="G464" s="25">
        <v>79.042479999999998</v>
      </c>
    </row>
    <row r="465" spans="1:7">
      <c r="A465" s="22" t="s">
        <v>21</v>
      </c>
      <c r="B465" s="16" t="s">
        <v>22</v>
      </c>
      <c r="C465" s="25">
        <v>5000</v>
      </c>
      <c r="D465" s="25">
        <v>0</v>
      </c>
      <c r="E465" s="25">
        <v>0</v>
      </c>
      <c r="F465" s="25">
        <v>0</v>
      </c>
      <c r="G465" s="25">
        <v>0</v>
      </c>
    </row>
    <row r="466" spans="1:7">
      <c r="A466" s="22" t="s">
        <v>167</v>
      </c>
      <c r="B466" s="16" t="s">
        <v>23</v>
      </c>
      <c r="C466" s="25">
        <v>407300</v>
      </c>
      <c r="D466" s="25">
        <v>246400</v>
      </c>
      <c r="E466" s="25">
        <v>87560.23</v>
      </c>
      <c r="F466" s="25">
        <v>87560.23</v>
      </c>
      <c r="G466" s="25">
        <v>35.535807629870128</v>
      </c>
    </row>
    <row r="467" spans="1:7">
      <c r="A467" s="22" t="s">
        <v>168</v>
      </c>
      <c r="B467" s="16" t="s">
        <v>24</v>
      </c>
      <c r="C467" s="25">
        <v>154300</v>
      </c>
      <c r="D467" s="25">
        <v>105000</v>
      </c>
      <c r="E467" s="25">
        <v>58975.89</v>
      </c>
      <c r="F467" s="25">
        <v>58975.89</v>
      </c>
      <c r="G467" s="25">
        <v>56.167514285714283</v>
      </c>
    </row>
    <row r="468" spans="1:7">
      <c r="A468" s="22" t="s">
        <v>169</v>
      </c>
      <c r="B468" s="16" t="s">
        <v>25</v>
      </c>
      <c r="C468" s="25">
        <v>9400</v>
      </c>
      <c r="D468" s="25">
        <v>3900</v>
      </c>
      <c r="E468" s="25">
        <v>562.4</v>
      </c>
      <c r="F468" s="25">
        <v>562.4</v>
      </c>
      <c r="G468" s="25">
        <v>14.420512820512821</v>
      </c>
    </row>
    <row r="469" spans="1:7">
      <c r="A469" s="22" t="s">
        <v>170</v>
      </c>
      <c r="B469" s="16" t="s">
        <v>26</v>
      </c>
      <c r="C469" s="25">
        <v>181600</v>
      </c>
      <c r="D469" s="25">
        <v>75500</v>
      </c>
      <c r="E469" s="25">
        <v>28021.94</v>
      </c>
      <c r="F469" s="25">
        <v>28021.94</v>
      </c>
      <c r="G469" s="25">
        <v>37.115152317880792</v>
      </c>
    </row>
    <row r="470" spans="1:7" ht="31.5">
      <c r="A470" s="22" t="s">
        <v>172</v>
      </c>
      <c r="B470" s="16" t="s">
        <v>28</v>
      </c>
      <c r="C470" s="25">
        <v>62000</v>
      </c>
      <c r="D470" s="25">
        <v>62000</v>
      </c>
      <c r="E470" s="25">
        <v>0</v>
      </c>
      <c r="F470" s="25">
        <v>0</v>
      </c>
      <c r="G470" s="25">
        <v>0</v>
      </c>
    </row>
    <row r="471" spans="1:7" ht="31.5">
      <c r="A471" s="22" t="s">
        <v>29</v>
      </c>
      <c r="B471" s="16" t="s">
        <v>30</v>
      </c>
      <c r="C471" s="25">
        <v>13000</v>
      </c>
      <c r="D471" s="25">
        <v>13000</v>
      </c>
      <c r="E471" s="25">
        <v>0</v>
      </c>
      <c r="F471" s="25">
        <v>0</v>
      </c>
      <c r="G471" s="25">
        <v>0</v>
      </c>
    </row>
    <row r="472" spans="1:7" ht="47.25">
      <c r="A472" s="22" t="s">
        <v>31</v>
      </c>
      <c r="B472" s="16" t="s">
        <v>32</v>
      </c>
      <c r="C472" s="25">
        <v>13000</v>
      </c>
      <c r="D472" s="25">
        <v>13000</v>
      </c>
      <c r="E472" s="25">
        <v>0</v>
      </c>
      <c r="F472" s="25">
        <v>0</v>
      </c>
      <c r="G472" s="25">
        <v>0</v>
      </c>
    </row>
    <row r="473" spans="1:7">
      <c r="A473" s="22" t="s">
        <v>37</v>
      </c>
      <c r="B473" s="16" t="s">
        <v>38</v>
      </c>
      <c r="C473" s="25">
        <v>3000</v>
      </c>
      <c r="D473" s="25">
        <v>3000</v>
      </c>
      <c r="E473" s="25">
        <v>0</v>
      </c>
      <c r="F473" s="25">
        <v>0</v>
      </c>
      <c r="G473" s="25">
        <v>0</v>
      </c>
    </row>
    <row r="474" spans="1:7" ht="31.5">
      <c r="A474" s="21" t="s">
        <v>201</v>
      </c>
      <c r="B474" s="15" t="s">
        <v>85</v>
      </c>
      <c r="C474" s="24">
        <v>8328600</v>
      </c>
      <c r="D474" s="24">
        <v>3368300</v>
      </c>
      <c r="E474" s="24">
        <v>2884230.75</v>
      </c>
      <c r="F474" s="24">
        <v>2864817.72</v>
      </c>
      <c r="G474" s="24">
        <v>85.052332630703916</v>
      </c>
    </row>
    <row r="475" spans="1:7">
      <c r="A475" s="22" t="s">
        <v>3</v>
      </c>
      <c r="B475" s="16" t="s">
        <v>4</v>
      </c>
      <c r="C475" s="25">
        <v>8328600</v>
      </c>
      <c r="D475" s="25">
        <v>3368300</v>
      </c>
      <c r="E475" s="25">
        <v>2884230.75</v>
      </c>
      <c r="F475" s="25">
        <v>2864817.72</v>
      </c>
      <c r="G475" s="25">
        <v>85.052332630703916</v>
      </c>
    </row>
    <row r="476" spans="1:7">
      <c r="A476" s="22" t="s">
        <v>5</v>
      </c>
      <c r="B476" s="16" t="s">
        <v>6</v>
      </c>
      <c r="C476" s="25">
        <v>7257900</v>
      </c>
      <c r="D476" s="25">
        <v>2909600</v>
      </c>
      <c r="E476" s="25">
        <v>2612044.25</v>
      </c>
      <c r="F476" s="25">
        <v>2612044.25</v>
      </c>
      <c r="G476" s="25">
        <v>89.773310764366229</v>
      </c>
    </row>
    <row r="477" spans="1:7">
      <c r="A477" s="22" t="s">
        <v>7</v>
      </c>
      <c r="B477" s="16" t="s">
        <v>8</v>
      </c>
      <c r="C477" s="25">
        <v>5936500</v>
      </c>
      <c r="D477" s="25">
        <v>2339000</v>
      </c>
      <c r="E477" s="25">
        <v>2148880.7999999998</v>
      </c>
      <c r="F477" s="25">
        <v>2148880.7999999998</v>
      </c>
      <c r="G477" s="25">
        <v>91.87177426250534</v>
      </c>
    </row>
    <row r="478" spans="1:7">
      <c r="A478" s="22" t="s">
        <v>9</v>
      </c>
      <c r="B478" s="16" t="s">
        <v>10</v>
      </c>
      <c r="C478" s="25">
        <v>5936500</v>
      </c>
      <c r="D478" s="25">
        <v>2339000</v>
      </c>
      <c r="E478" s="25">
        <v>2148880.7999999998</v>
      </c>
      <c r="F478" s="25">
        <v>2148880.7999999998</v>
      </c>
      <c r="G478" s="25">
        <v>91.87177426250534</v>
      </c>
    </row>
    <row r="479" spans="1:7">
      <c r="A479" s="22" t="s">
        <v>11</v>
      </c>
      <c r="B479" s="16" t="s">
        <v>12</v>
      </c>
      <c r="C479" s="25">
        <v>1321400</v>
      </c>
      <c r="D479" s="25">
        <v>570600</v>
      </c>
      <c r="E479" s="25">
        <v>463163.45</v>
      </c>
      <c r="F479" s="25">
        <v>463163.45</v>
      </c>
      <c r="G479" s="25">
        <v>81.171302138100245</v>
      </c>
    </row>
    <row r="480" spans="1:7">
      <c r="A480" s="22" t="s">
        <v>13</v>
      </c>
      <c r="B480" s="16" t="s">
        <v>14</v>
      </c>
      <c r="C480" s="25">
        <v>914500</v>
      </c>
      <c r="D480" s="25">
        <v>436000</v>
      </c>
      <c r="E480" s="25">
        <v>259437.22</v>
      </c>
      <c r="F480" s="25">
        <v>244437.22</v>
      </c>
      <c r="G480" s="25">
        <v>56.063582568807334</v>
      </c>
    </row>
    <row r="481" spans="1:7">
      <c r="A481" s="22" t="s">
        <v>15</v>
      </c>
      <c r="B481" s="16" t="s">
        <v>16</v>
      </c>
      <c r="C481" s="25">
        <v>221900</v>
      </c>
      <c r="D481" s="25">
        <v>81400</v>
      </c>
      <c r="E481" s="25">
        <v>39500</v>
      </c>
      <c r="F481" s="25">
        <v>24500</v>
      </c>
      <c r="G481" s="25">
        <v>30.0982800982801</v>
      </c>
    </row>
    <row r="482" spans="1:7">
      <c r="A482" s="22" t="s">
        <v>17</v>
      </c>
      <c r="B482" s="16" t="s">
        <v>18</v>
      </c>
      <c r="C482" s="25">
        <v>150000</v>
      </c>
      <c r="D482" s="25">
        <v>50000</v>
      </c>
      <c r="E482" s="25">
        <v>49875</v>
      </c>
      <c r="F482" s="25">
        <v>49875</v>
      </c>
      <c r="G482" s="25">
        <v>99.75</v>
      </c>
    </row>
    <row r="483" spans="1:7">
      <c r="A483" s="22" t="s">
        <v>19</v>
      </c>
      <c r="B483" s="16" t="s">
        <v>20</v>
      </c>
      <c r="C483" s="25">
        <v>292800</v>
      </c>
      <c r="D483" s="25">
        <v>133600</v>
      </c>
      <c r="E483" s="25">
        <v>90242.89</v>
      </c>
      <c r="F483" s="25">
        <v>90242.89</v>
      </c>
      <c r="G483" s="25">
        <v>67.547073353293413</v>
      </c>
    </row>
    <row r="484" spans="1:7">
      <c r="A484" s="22" t="s">
        <v>21</v>
      </c>
      <c r="B484" s="16" t="s">
        <v>22</v>
      </c>
      <c r="C484" s="25">
        <v>2500</v>
      </c>
      <c r="D484" s="25">
        <v>2500</v>
      </c>
      <c r="E484" s="25">
        <v>400</v>
      </c>
      <c r="F484" s="25">
        <v>400</v>
      </c>
      <c r="G484" s="25">
        <v>16</v>
      </c>
    </row>
    <row r="485" spans="1:7">
      <c r="A485" s="22" t="s">
        <v>167</v>
      </c>
      <c r="B485" s="16" t="s">
        <v>23</v>
      </c>
      <c r="C485" s="25">
        <v>247300</v>
      </c>
      <c r="D485" s="25">
        <v>168500</v>
      </c>
      <c r="E485" s="25">
        <v>79419.33</v>
      </c>
      <c r="F485" s="25">
        <v>79419.33</v>
      </c>
      <c r="G485" s="25">
        <v>47.13313353115727</v>
      </c>
    </row>
    <row r="486" spans="1:7">
      <c r="A486" s="22" t="s">
        <v>168</v>
      </c>
      <c r="B486" s="16" t="s">
        <v>24</v>
      </c>
      <c r="C486" s="25">
        <v>107800</v>
      </c>
      <c r="D486" s="25">
        <v>91900</v>
      </c>
      <c r="E486" s="25">
        <v>39658</v>
      </c>
      <c r="F486" s="25">
        <v>39658</v>
      </c>
      <c r="G486" s="25">
        <v>43.15342763873776</v>
      </c>
    </row>
    <row r="487" spans="1:7">
      <c r="A487" s="22" t="s">
        <v>169</v>
      </c>
      <c r="B487" s="16" t="s">
        <v>25</v>
      </c>
      <c r="C487" s="25">
        <v>11800</v>
      </c>
      <c r="D487" s="25">
        <v>7200</v>
      </c>
      <c r="E487" s="25">
        <v>2540.62</v>
      </c>
      <c r="F487" s="25">
        <v>2540.62</v>
      </c>
      <c r="G487" s="25">
        <v>35.286388888888887</v>
      </c>
    </row>
    <row r="488" spans="1:7">
      <c r="A488" s="22" t="s">
        <v>170</v>
      </c>
      <c r="B488" s="16" t="s">
        <v>26</v>
      </c>
      <c r="C488" s="25">
        <v>127700</v>
      </c>
      <c r="D488" s="25">
        <v>69400</v>
      </c>
      <c r="E488" s="25">
        <v>37220.71</v>
      </c>
      <c r="F488" s="25">
        <v>37220.71</v>
      </c>
      <c r="G488" s="25">
        <v>53.632146974063403</v>
      </c>
    </row>
    <row r="489" spans="1:7">
      <c r="A489" s="22" t="s">
        <v>177</v>
      </c>
      <c r="B489" s="16" t="s">
        <v>35</v>
      </c>
      <c r="C489" s="25">
        <v>121500</v>
      </c>
      <c r="D489" s="25">
        <v>0</v>
      </c>
      <c r="E489" s="25">
        <v>0</v>
      </c>
      <c r="F489" s="25">
        <v>0</v>
      </c>
      <c r="G489" s="25">
        <v>0</v>
      </c>
    </row>
    <row r="490" spans="1:7">
      <c r="A490" s="22" t="s">
        <v>178</v>
      </c>
      <c r="B490" s="16" t="s">
        <v>36</v>
      </c>
      <c r="C490" s="25">
        <v>121500</v>
      </c>
      <c r="D490" s="25">
        <v>0</v>
      </c>
      <c r="E490" s="25">
        <v>0</v>
      </c>
      <c r="F490" s="25">
        <v>0</v>
      </c>
      <c r="G490" s="25">
        <v>0</v>
      </c>
    </row>
    <row r="491" spans="1:7">
      <c r="A491" s="22" t="s">
        <v>37</v>
      </c>
      <c r="B491" s="16" t="s">
        <v>38</v>
      </c>
      <c r="C491" s="25">
        <v>34700</v>
      </c>
      <c r="D491" s="25">
        <v>22700</v>
      </c>
      <c r="E491" s="25">
        <v>12749.28</v>
      </c>
      <c r="F491" s="25">
        <v>8336.25</v>
      </c>
      <c r="G491" s="25">
        <v>36.723568281938327</v>
      </c>
    </row>
    <row r="492" spans="1:7">
      <c r="A492" s="21" t="s">
        <v>202</v>
      </c>
      <c r="B492" s="15" t="s">
        <v>86</v>
      </c>
      <c r="C492" s="24">
        <v>700000</v>
      </c>
      <c r="D492" s="24">
        <v>60000</v>
      </c>
      <c r="E492" s="24">
        <v>0</v>
      </c>
      <c r="F492" s="24">
        <v>0</v>
      </c>
      <c r="G492" s="24">
        <v>0</v>
      </c>
    </row>
    <row r="493" spans="1:7">
      <c r="A493" s="22" t="s">
        <v>3</v>
      </c>
      <c r="B493" s="16" t="s">
        <v>4</v>
      </c>
      <c r="C493" s="25">
        <v>700000</v>
      </c>
      <c r="D493" s="25">
        <v>60000</v>
      </c>
      <c r="E493" s="25">
        <v>0</v>
      </c>
      <c r="F493" s="25">
        <v>0</v>
      </c>
      <c r="G493" s="25">
        <v>0</v>
      </c>
    </row>
    <row r="494" spans="1:7">
      <c r="A494" s="22" t="s">
        <v>13</v>
      </c>
      <c r="B494" s="16" t="s">
        <v>14</v>
      </c>
      <c r="C494" s="25">
        <v>145000</v>
      </c>
      <c r="D494" s="25">
        <v>0</v>
      </c>
      <c r="E494" s="25">
        <v>0</v>
      </c>
      <c r="F494" s="25">
        <v>0</v>
      </c>
      <c r="G494" s="25">
        <v>0</v>
      </c>
    </row>
    <row r="495" spans="1:7">
      <c r="A495" s="22" t="s">
        <v>15</v>
      </c>
      <c r="B495" s="16" t="s">
        <v>16</v>
      </c>
      <c r="C495" s="25">
        <v>140000</v>
      </c>
      <c r="D495" s="25">
        <v>0</v>
      </c>
      <c r="E495" s="25">
        <v>0</v>
      </c>
      <c r="F495" s="25">
        <v>0</v>
      </c>
      <c r="G495" s="25">
        <v>0</v>
      </c>
    </row>
    <row r="496" spans="1:7">
      <c r="A496" s="22" t="s">
        <v>19</v>
      </c>
      <c r="B496" s="16" t="s">
        <v>20</v>
      </c>
      <c r="C496" s="25">
        <v>5000</v>
      </c>
      <c r="D496" s="25">
        <v>0</v>
      </c>
      <c r="E496" s="25">
        <v>0</v>
      </c>
      <c r="F496" s="25">
        <v>0</v>
      </c>
      <c r="G496" s="25">
        <v>0</v>
      </c>
    </row>
    <row r="497" spans="1:7">
      <c r="A497" s="22" t="s">
        <v>177</v>
      </c>
      <c r="B497" s="16" t="s">
        <v>35</v>
      </c>
      <c r="C497" s="25">
        <v>555000</v>
      </c>
      <c r="D497" s="25">
        <v>60000</v>
      </c>
      <c r="E497" s="25">
        <v>0</v>
      </c>
      <c r="F497" s="25">
        <v>0</v>
      </c>
      <c r="G497" s="25">
        <v>0</v>
      </c>
    </row>
    <row r="498" spans="1:7">
      <c r="A498" s="22" t="s">
        <v>178</v>
      </c>
      <c r="B498" s="16" t="s">
        <v>36</v>
      </c>
      <c r="C498" s="25">
        <v>555000</v>
      </c>
      <c r="D498" s="25">
        <v>60000</v>
      </c>
      <c r="E498" s="25">
        <v>0</v>
      </c>
      <c r="F498" s="25">
        <v>0</v>
      </c>
      <c r="G498" s="25">
        <v>0</v>
      </c>
    </row>
    <row r="499" spans="1:7" ht="94.5">
      <c r="A499" s="21" t="s">
        <v>203</v>
      </c>
      <c r="B499" s="15" t="s">
        <v>87</v>
      </c>
      <c r="C499" s="24">
        <v>3300000</v>
      </c>
      <c r="D499" s="24">
        <v>1375000</v>
      </c>
      <c r="E499" s="24">
        <v>1127610.8699999999</v>
      </c>
      <c r="F499" s="24">
        <v>1126610.8699999999</v>
      </c>
      <c r="G499" s="24">
        <v>81.935335999999992</v>
      </c>
    </row>
    <row r="500" spans="1:7">
      <c r="A500" s="22" t="s">
        <v>3</v>
      </c>
      <c r="B500" s="16" t="s">
        <v>4</v>
      </c>
      <c r="C500" s="25">
        <v>3300000</v>
      </c>
      <c r="D500" s="25">
        <v>1375000</v>
      </c>
      <c r="E500" s="25">
        <v>1127610.8699999999</v>
      </c>
      <c r="F500" s="25">
        <v>1126610.8699999999</v>
      </c>
      <c r="G500" s="25">
        <v>81.935335999999992</v>
      </c>
    </row>
    <row r="501" spans="1:7">
      <c r="A501" s="22" t="s">
        <v>13</v>
      </c>
      <c r="B501" s="16" t="s">
        <v>14</v>
      </c>
      <c r="C501" s="25">
        <v>1900</v>
      </c>
      <c r="D501" s="25">
        <v>1600</v>
      </c>
      <c r="E501" s="25">
        <v>678.94</v>
      </c>
      <c r="F501" s="25">
        <v>678.94</v>
      </c>
      <c r="G501" s="25">
        <v>42.433750000000003</v>
      </c>
    </row>
    <row r="502" spans="1:7">
      <c r="A502" s="22" t="s">
        <v>19</v>
      </c>
      <c r="B502" s="16" t="s">
        <v>20</v>
      </c>
      <c r="C502" s="25">
        <v>1900</v>
      </c>
      <c r="D502" s="25">
        <v>1600</v>
      </c>
      <c r="E502" s="25">
        <v>678.94</v>
      </c>
      <c r="F502" s="25">
        <v>678.94</v>
      </c>
      <c r="G502" s="25">
        <v>42.433750000000003</v>
      </c>
    </row>
    <row r="503" spans="1:7">
      <c r="A503" s="22" t="s">
        <v>177</v>
      </c>
      <c r="B503" s="16" t="s">
        <v>35</v>
      </c>
      <c r="C503" s="25">
        <v>3298100</v>
      </c>
      <c r="D503" s="25">
        <v>1373400</v>
      </c>
      <c r="E503" s="25">
        <v>1126931.93</v>
      </c>
      <c r="F503" s="25">
        <v>1125931.93</v>
      </c>
      <c r="G503" s="25">
        <v>81.98135503130915</v>
      </c>
    </row>
    <row r="504" spans="1:7">
      <c r="A504" s="22" t="s">
        <v>178</v>
      </c>
      <c r="B504" s="16" t="s">
        <v>36</v>
      </c>
      <c r="C504" s="25">
        <v>3298100</v>
      </c>
      <c r="D504" s="25">
        <v>1373400</v>
      </c>
      <c r="E504" s="25">
        <v>1126931.93</v>
      </c>
      <c r="F504" s="25">
        <v>1125931.93</v>
      </c>
      <c r="G504" s="25">
        <v>81.98135503130915</v>
      </c>
    </row>
    <row r="505" spans="1:7" ht="63">
      <c r="A505" s="21" t="s">
        <v>204</v>
      </c>
      <c r="B505" s="15" t="s">
        <v>88</v>
      </c>
      <c r="C505" s="24">
        <v>28720</v>
      </c>
      <c r="D505" s="24">
        <v>14358</v>
      </c>
      <c r="E505" s="24">
        <v>13839.16</v>
      </c>
      <c r="F505" s="24">
        <v>13804.81</v>
      </c>
      <c r="G505" s="24">
        <v>96.147165343362587</v>
      </c>
    </row>
    <row r="506" spans="1:7">
      <c r="A506" s="22" t="s">
        <v>3</v>
      </c>
      <c r="B506" s="16" t="s">
        <v>4</v>
      </c>
      <c r="C506" s="25">
        <v>28720</v>
      </c>
      <c r="D506" s="25">
        <v>14358</v>
      </c>
      <c r="E506" s="25">
        <v>13839.16</v>
      </c>
      <c r="F506" s="25">
        <v>13804.81</v>
      </c>
      <c r="G506" s="25">
        <v>96.147165343362587</v>
      </c>
    </row>
    <row r="507" spans="1:7">
      <c r="A507" s="22" t="s">
        <v>13</v>
      </c>
      <c r="B507" s="16" t="s">
        <v>14</v>
      </c>
      <c r="C507" s="25">
        <v>100</v>
      </c>
      <c r="D507" s="25">
        <v>50</v>
      </c>
      <c r="E507" s="25">
        <v>50</v>
      </c>
      <c r="F507" s="25">
        <v>15.65</v>
      </c>
      <c r="G507" s="25">
        <v>31.3</v>
      </c>
    </row>
    <row r="508" spans="1:7">
      <c r="A508" s="22" t="s">
        <v>19</v>
      </c>
      <c r="B508" s="16" t="s">
        <v>20</v>
      </c>
      <c r="C508" s="25">
        <v>100</v>
      </c>
      <c r="D508" s="25">
        <v>50</v>
      </c>
      <c r="E508" s="25">
        <v>50</v>
      </c>
      <c r="F508" s="25">
        <v>15.65</v>
      </c>
      <c r="G508" s="25">
        <v>31.3</v>
      </c>
    </row>
    <row r="509" spans="1:7">
      <c r="A509" s="22" t="s">
        <v>177</v>
      </c>
      <c r="B509" s="16" t="s">
        <v>35</v>
      </c>
      <c r="C509" s="25">
        <v>28620</v>
      </c>
      <c r="D509" s="25">
        <v>14308</v>
      </c>
      <c r="E509" s="25">
        <v>13789.16</v>
      </c>
      <c r="F509" s="25">
        <v>13789.16</v>
      </c>
      <c r="G509" s="25">
        <v>96.373776908023473</v>
      </c>
    </row>
    <row r="510" spans="1:7">
      <c r="A510" s="22" t="s">
        <v>178</v>
      </c>
      <c r="B510" s="16" t="s">
        <v>36</v>
      </c>
      <c r="C510" s="25">
        <v>28620</v>
      </c>
      <c r="D510" s="25">
        <v>14308</v>
      </c>
      <c r="E510" s="25">
        <v>13789.16</v>
      </c>
      <c r="F510" s="25">
        <v>13789.16</v>
      </c>
      <c r="G510" s="25">
        <v>96.373776908023473</v>
      </c>
    </row>
    <row r="511" spans="1:7" ht="78.75">
      <c r="A511" s="21" t="s">
        <v>205</v>
      </c>
      <c r="B511" s="15" t="s">
        <v>89</v>
      </c>
      <c r="C511" s="24">
        <v>1500000</v>
      </c>
      <c r="D511" s="24">
        <v>625000</v>
      </c>
      <c r="E511" s="24">
        <v>556997.06000000006</v>
      </c>
      <c r="F511" s="24">
        <v>556997.06000000006</v>
      </c>
      <c r="G511" s="24">
        <v>89.119529600000007</v>
      </c>
    </row>
    <row r="512" spans="1:7">
      <c r="A512" s="22" t="s">
        <v>3</v>
      </c>
      <c r="B512" s="16" t="s">
        <v>4</v>
      </c>
      <c r="C512" s="25">
        <v>1500000</v>
      </c>
      <c r="D512" s="25">
        <v>625000</v>
      </c>
      <c r="E512" s="25">
        <v>556997.06000000006</v>
      </c>
      <c r="F512" s="25">
        <v>556997.06000000006</v>
      </c>
      <c r="G512" s="25">
        <v>89.119529600000007</v>
      </c>
    </row>
    <row r="513" spans="1:7">
      <c r="A513" s="22" t="s">
        <v>177</v>
      </c>
      <c r="B513" s="16" t="s">
        <v>35</v>
      </c>
      <c r="C513" s="25">
        <v>1500000</v>
      </c>
      <c r="D513" s="25">
        <v>625000</v>
      </c>
      <c r="E513" s="25">
        <v>556997.06000000006</v>
      </c>
      <c r="F513" s="25">
        <v>556997.06000000006</v>
      </c>
      <c r="G513" s="25">
        <v>89.119529600000007</v>
      </c>
    </row>
    <row r="514" spans="1:7">
      <c r="A514" s="22" t="s">
        <v>178</v>
      </c>
      <c r="B514" s="16" t="s">
        <v>36</v>
      </c>
      <c r="C514" s="25">
        <v>1500000</v>
      </c>
      <c r="D514" s="25">
        <v>625000</v>
      </c>
      <c r="E514" s="25">
        <v>556997.06000000006</v>
      </c>
      <c r="F514" s="25">
        <v>556997.06000000006</v>
      </c>
      <c r="G514" s="25">
        <v>89.119529600000007</v>
      </c>
    </row>
    <row r="515" spans="1:7" ht="47.25">
      <c r="A515" s="21" t="s">
        <v>206</v>
      </c>
      <c r="B515" s="15" t="s">
        <v>90</v>
      </c>
      <c r="C515" s="24">
        <v>71000</v>
      </c>
      <c r="D515" s="24">
        <v>20000</v>
      </c>
      <c r="E515" s="24">
        <v>19339.080000000002</v>
      </c>
      <c r="F515" s="24">
        <v>19339.080000000002</v>
      </c>
      <c r="G515" s="24">
        <v>96.695400000000006</v>
      </c>
    </row>
    <row r="516" spans="1:7">
      <c r="A516" s="22" t="s">
        <v>3</v>
      </c>
      <c r="B516" s="16" t="s">
        <v>4</v>
      </c>
      <c r="C516" s="25">
        <v>71000</v>
      </c>
      <c r="D516" s="25">
        <v>20000</v>
      </c>
      <c r="E516" s="25">
        <v>19339.080000000002</v>
      </c>
      <c r="F516" s="25">
        <v>19339.080000000002</v>
      </c>
      <c r="G516" s="25">
        <v>96.695400000000006</v>
      </c>
    </row>
    <row r="517" spans="1:7">
      <c r="A517" s="22" t="s">
        <v>175</v>
      </c>
      <c r="B517" s="16" t="s">
        <v>33</v>
      </c>
      <c r="C517" s="25">
        <v>71000</v>
      </c>
      <c r="D517" s="25">
        <v>20000</v>
      </c>
      <c r="E517" s="25">
        <v>19339.080000000002</v>
      </c>
      <c r="F517" s="25">
        <v>19339.080000000002</v>
      </c>
      <c r="G517" s="25">
        <v>96.695400000000006</v>
      </c>
    </row>
    <row r="518" spans="1:7" ht="31.5">
      <c r="A518" s="22" t="s">
        <v>176</v>
      </c>
      <c r="B518" s="16" t="s">
        <v>34</v>
      </c>
      <c r="C518" s="25">
        <v>71000</v>
      </c>
      <c r="D518" s="25">
        <v>20000</v>
      </c>
      <c r="E518" s="25">
        <v>19339.080000000002</v>
      </c>
      <c r="F518" s="25">
        <v>19339.080000000002</v>
      </c>
      <c r="G518" s="25">
        <v>96.695400000000006</v>
      </c>
    </row>
    <row r="519" spans="1:7" ht="47.25">
      <c r="A519" s="21" t="s">
        <v>207</v>
      </c>
      <c r="B519" s="15" t="s">
        <v>91</v>
      </c>
      <c r="C519" s="24">
        <v>688600</v>
      </c>
      <c r="D519" s="24">
        <v>380000</v>
      </c>
      <c r="E519" s="24">
        <v>0</v>
      </c>
      <c r="F519" s="24">
        <v>0</v>
      </c>
      <c r="G519" s="24">
        <v>0</v>
      </c>
    </row>
    <row r="520" spans="1:7">
      <c r="A520" s="22" t="s">
        <v>3</v>
      </c>
      <c r="B520" s="16" t="s">
        <v>4</v>
      </c>
      <c r="C520" s="25">
        <v>688600</v>
      </c>
      <c r="D520" s="25">
        <v>380000</v>
      </c>
      <c r="E520" s="25">
        <v>0</v>
      </c>
      <c r="F520" s="25">
        <v>0</v>
      </c>
      <c r="G520" s="25">
        <v>0</v>
      </c>
    </row>
    <row r="521" spans="1:7">
      <c r="A521" s="22" t="s">
        <v>177</v>
      </c>
      <c r="B521" s="16" t="s">
        <v>35</v>
      </c>
      <c r="C521" s="25">
        <v>688600</v>
      </c>
      <c r="D521" s="25">
        <v>380000</v>
      </c>
      <c r="E521" s="25">
        <v>0</v>
      </c>
      <c r="F521" s="25">
        <v>0</v>
      </c>
      <c r="G521" s="25">
        <v>0</v>
      </c>
    </row>
    <row r="522" spans="1:7">
      <c r="A522" s="22" t="s">
        <v>178</v>
      </c>
      <c r="B522" s="16" t="s">
        <v>36</v>
      </c>
      <c r="C522" s="25">
        <v>688600</v>
      </c>
      <c r="D522" s="25">
        <v>380000</v>
      </c>
      <c r="E522" s="25">
        <v>0</v>
      </c>
      <c r="F522" s="25">
        <v>0</v>
      </c>
      <c r="G522" s="25">
        <v>0</v>
      </c>
    </row>
    <row r="523" spans="1:7" ht="31.5">
      <c r="A523" s="21" t="s">
        <v>181</v>
      </c>
      <c r="B523" s="15" t="s">
        <v>50</v>
      </c>
      <c r="C523" s="24">
        <v>46784800</v>
      </c>
      <c r="D523" s="24">
        <v>18457750</v>
      </c>
      <c r="E523" s="24">
        <v>13368362.74</v>
      </c>
      <c r="F523" s="24">
        <v>13270262.74</v>
      </c>
      <c r="G523" s="24">
        <v>71.895343365253083</v>
      </c>
    </row>
    <row r="524" spans="1:7">
      <c r="A524" s="22" t="s">
        <v>3</v>
      </c>
      <c r="B524" s="16" t="s">
        <v>4</v>
      </c>
      <c r="C524" s="25">
        <v>46784800</v>
      </c>
      <c r="D524" s="25">
        <v>18457750</v>
      </c>
      <c r="E524" s="25">
        <v>13368362.74</v>
      </c>
      <c r="F524" s="25">
        <v>13270262.74</v>
      </c>
      <c r="G524" s="25">
        <v>71.895343365253083</v>
      </c>
    </row>
    <row r="525" spans="1:7">
      <c r="A525" s="22" t="s">
        <v>13</v>
      </c>
      <c r="B525" s="16" t="s">
        <v>14</v>
      </c>
      <c r="C525" s="25">
        <v>5332000</v>
      </c>
      <c r="D525" s="25">
        <v>2277200</v>
      </c>
      <c r="E525" s="25">
        <v>1109805.74</v>
      </c>
      <c r="F525" s="25">
        <v>1020105.74</v>
      </c>
      <c r="G525" s="25">
        <v>44.796493061654665</v>
      </c>
    </row>
    <row r="526" spans="1:7">
      <c r="A526" s="22" t="s">
        <v>15</v>
      </c>
      <c r="B526" s="16" t="s">
        <v>16</v>
      </c>
      <c r="C526" s="25">
        <v>249900</v>
      </c>
      <c r="D526" s="25">
        <v>160900</v>
      </c>
      <c r="E526" s="25">
        <v>100700</v>
      </c>
      <c r="F526" s="25">
        <v>11000</v>
      </c>
      <c r="G526" s="25">
        <v>6.8365444375388442</v>
      </c>
    </row>
    <row r="527" spans="1:7">
      <c r="A527" s="22" t="s">
        <v>19</v>
      </c>
      <c r="B527" s="16" t="s">
        <v>20</v>
      </c>
      <c r="C527" s="25">
        <v>5082100</v>
      </c>
      <c r="D527" s="25">
        <v>2116300</v>
      </c>
      <c r="E527" s="25">
        <v>1009105.74</v>
      </c>
      <c r="F527" s="25">
        <v>1009105.74</v>
      </c>
      <c r="G527" s="25">
        <v>47.682546897887825</v>
      </c>
    </row>
    <row r="528" spans="1:7">
      <c r="A528" s="22" t="s">
        <v>177</v>
      </c>
      <c r="B528" s="16" t="s">
        <v>35</v>
      </c>
      <c r="C528" s="25">
        <v>41452800</v>
      </c>
      <c r="D528" s="25">
        <v>16180550</v>
      </c>
      <c r="E528" s="25">
        <v>12258557</v>
      </c>
      <c r="F528" s="25">
        <v>12250157</v>
      </c>
      <c r="G528" s="25">
        <v>75.709150801425167</v>
      </c>
    </row>
    <row r="529" spans="1:7">
      <c r="A529" s="22" t="s">
        <v>178</v>
      </c>
      <c r="B529" s="16" t="s">
        <v>36</v>
      </c>
      <c r="C529" s="25">
        <v>41452800</v>
      </c>
      <c r="D529" s="25">
        <v>16180550</v>
      </c>
      <c r="E529" s="25">
        <v>12258557</v>
      </c>
      <c r="F529" s="25">
        <v>12250157</v>
      </c>
      <c r="G529" s="25">
        <v>75.709150801425167</v>
      </c>
    </row>
    <row r="530" spans="1:7" ht="47.25">
      <c r="A530" s="3" t="s">
        <v>162</v>
      </c>
      <c r="B530" s="4" t="s">
        <v>163</v>
      </c>
      <c r="C530" s="7">
        <v>2530500</v>
      </c>
      <c r="D530" s="7">
        <v>1081300</v>
      </c>
      <c r="E530" s="7">
        <v>897618.77</v>
      </c>
      <c r="F530" s="7">
        <v>896768.82</v>
      </c>
      <c r="G530" s="7">
        <v>82.934321649865893</v>
      </c>
    </row>
    <row r="531" spans="1:7">
      <c r="A531" s="22" t="s">
        <v>3</v>
      </c>
      <c r="B531" s="16" t="s">
        <v>4</v>
      </c>
      <c r="C531" s="25">
        <v>2530500</v>
      </c>
      <c r="D531" s="25">
        <v>1081300</v>
      </c>
      <c r="E531" s="25">
        <v>897618.77</v>
      </c>
      <c r="F531" s="25">
        <v>896768.82</v>
      </c>
      <c r="G531" s="25">
        <v>82.934321649865893</v>
      </c>
    </row>
    <row r="532" spans="1:7">
      <c r="A532" s="22" t="s">
        <v>5</v>
      </c>
      <c r="B532" s="16" t="s">
        <v>6</v>
      </c>
      <c r="C532" s="25">
        <v>2115000</v>
      </c>
      <c r="D532" s="25">
        <v>893200</v>
      </c>
      <c r="E532" s="25">
        <v>818428.12</v>
      </c>
      <c r="F532" s="25">
        <v>818428.12</v>
      </c>
      <c r="G532" s="25">
        <v>91.628763994626055</v>
      </c>
    </row>
    <row r="533" spans="1:7">
      <c r="A533" s="22" t="s">
        <v>7</v>
      </c>
      <c r="B533" s="16" t="s">
        <v>8</v>
      </c>
      <c r="C533" s="25">
        <v>1733600</v>
      </c>
      <c r="D533" s="25">
        <v>732100</v>
      </c>
      <c r="E533" s="25">
        <v>670729.12</v>
      </c>
      <c r="F533" s="25">
        <v>670729.12</v>
      </c>
      <c r="G533" s="25">
        <v>91.617145198743344</v>
      </c>
    </row>
    <row r="534" spans="1:7">
      <c r="A534" s="22" t="s">
        <v>9</v>
      </c>
      <c r="B534" s="16" t="s">
        <v>10</v>
      </c>
      <c r="C534" s="25">
        <v>1733600</v>
      </c>
      <c r="D534" s="25">
        <v>732100</v>
      </c>
      <c r="E534" s="25">
        <v>670729.12</v>
      </c>
      <c r="F534" s="25">
        <v>670729.12</v>
      </c>
      <c r="G534" s="25">
        <v>91.617145198743344</v>
      </c>
    </row>
    <row r="535" spans="1:7">
      <c r="A535" s="22" t="s">
        <v>11</v>
      </c>
      <c r="B535" s="16" t="s">
        <v>12</v>
      </c>
      <c r="C535" s="25">
        <v>381400</v>
      </c>
      <c r="D535" s="25">
        <v>161100</v>
      </c>
      <c r="E535" s="25">
        <v>147699</v>
      </c>
      <c r="F535" s="25">
        <v>147699</v>
      </c>
      <c r="G535" s="25">
        <v>91.681564245810051</v>
      </c>
    </row>
    <row r="536" spans="1:7">
      <c r="A536" s="22" t="s">
        <v>13</v>
      </c>
      <c r="B536" s="16" t="s">
        <v>14</v>
      </c>
      <c r="C536" s="25">
        <v>387100</v>
      </c>
      <c r="D536" s="25">
        <v>175102</v>
      </c>
      <c r="E536" s="25">
        <v>69837</v>
      </c>
      <c r="F536" s="25">
        <v>69837</v>
      </c>
      <c r="G536" s="25">
        <v>39.88361069548035</v>
      </c>
    </row>
    <row r="537" spans="1:7">
      <c r="A537" s="22" t="s">
        <v>15</v>
      </c>
      <c r="B537" s="16" t="s">
        <v>16</v>
      </c>
      <c r="C537" s="25">
        <v>226500</v>
      </c>
      <c r="D537" s="25">
        <v>104372</v>
      </c>
      <c r="E537" s="25">
        <v>66567</v>
      </c>
      <c r="F537" s="25">
        <v>66567</v>
      </c>
      <c r="G537" s="25">
        <v>63.778599624420337</v>
      </c>
    </row>
    <row r="538" spans="1:7">
      <c r="A538" s="22" t="s">
        <v>19</v>
      </c>
      <c r="B538" s="16" t="s">
        <v>20</v>
      </c>
      <c r="C538" s="25">
        <v>148100</v>
      </c>
      <c r="D538" s="25">
        <v>61730</v>
      </c>
      <c r="E538" s="25">
        <v>3270</v>
      </c>
      <c r="F538" s="25">
        <v>3270</v>
      </c>
      <c r="G538" s="25">
        <v>5.2972622711809487</v>
      </c>
    </row>
    <row r="539" spans="1:7">
      <c r="A539" s="22" t="s">
        <v>21</v>
      </c>
      <c r="B539" s="16" t="s">
        <v>22</v>
      </c>
      <c r="C539" s="25">
        <v>6000</v>
      </c>
      <c r="D539" s="25">
        <v>2500</v>
      </c>
      <c r="E539" s="25">
        <v>0</v>
      </c>
      <c r="F539" s="25">
        <v>0</v>
      </c>
      <c r="G539" s="25">
        <v>0</v>
      </c>
    </row>
    <row r="540" spans="1:7" ht="31.5">
      <c r="A540" s="22" t="s">
        <v>29</v>
      </c>
      <c r="B540" s="16" t="s">
        <v>30</v>
      </c>
      <c r="C540" s="25">
        <v>6500</v>
      </c>
      <c r="D540" s="25">
        <v>6500</v>
      </c>
      <c r="E540" s="25">
        <v>0</v>
      </c>
      <c r="F540" s="25">
        <v>0</v>
      </c>
      <c r="G540" s="25">
        <v>0</v>
      </c>
    </row>
    <row r="541" spans="1:7" ht="47.25">
      <c r="A541" s="22" t="s">
        <v>31</v>
      </c>
      <c r="B541" s="16" t="s">
        <v>32</v>
      </c>
      <c r="C541" s="25">
        <v>6500</v>
      </c>
      <c r="D541" s="25">
        <v>6500</v>
      </c>
      <c r="E541" s="25">
        <v>0</v>
      </c>
      <c r="F541" s="25">
        <v>0</v>
      </c>
      <c r="G541" s="25">
        <v>0</v>
      </c>
    </row>
    <row r="542" spans="1:7">
      <c r="A542" s="22" t="s">
        <v>177</v>
      </c>
      <c r="B542" s="16" t="s">
        <v>35</v>
      </c>
      <c r="C542" s="25">
        <v>20000</v>
      </c>
      <c r="D542" s="25">
        <v>9228</v>
      </c>
      <c r="E542" s="25">
        <v>6000</v>
      </c>
      <c r="F542" s="25">
        <v>6000</v>
      </c>
      <c r="G542" s="25">
        <v>65.019505851755525</v>
      </c>
    </row>
    <row r="543" spans="1:7">
      <c r="A543" s="22" t="s">
        <v>178</v>
      </c>
      <c r="B543" s="16" t="s">
        <v>36</v>
      </c>
      <c r="C543" s="25">
        <v>20000</v>
      </c>
      <c r="D543" s="25">
        <v>9228</v>
      </c>
      <c r="E543" s="25">
        <v>6000</v>
      </c>
      <c r="F543" s="25">
        <v>6000</v>
      </c>
      <c r="G543" s="25">
        <v>65.019505851755525</v>
      </c>
    </row>
    <row r="544" spans="1:7">
      <c r="A544" s="22" t="s">
        <v>37</v>
      </c>
      <c r="B544" s="16" t="s">
        <v>38</v>
      </c>
      <c r="C544" s="25">
        <v>8400</v>
      </c>
      <c r="D544" s="25">
        <v>3770</v>
      </c>
      <c r="E544" s="25">
        <v>3353.65</v>
      </c>
      <c r="F544" s="25">
        <v>2503.6999999999998</v>
      </c>
      <c r="G544" s="25">
        <v>66.411140583554371</v>
      </c>
    </row>
    <row r="545" spans="1:7" ht="47.25">
      <c r="A545" s="21" t="s">
        <v>59</v>
      </c>
      <c r="B545" s="15" t="s">
        <v>60</v>
      </c>
      <c r="C545" s="24">
        <v>2226500</v>
      </c>
      <c r="D545" s="24">
        <v>969150</v>
      </c>
      <c r="E545" s="24">
        <v>830246.77</v>
      </c>
      <c r="F545" s="24">
        <v>829396.82</v>
      </c>
      <c r="G545" s="24">
        <v>85.579819429396892</v>
      </c>
    </row>
    <row r="546" spans="1:7">
      <c r="A546" s="22" t="s">
        <v>3</v>
      </c>
      <c r="B546" s="16" t="s">
        <v>4</v>
      </c>
      <c r="C546" s="25">
        <v>2226500</v>
      </c>
      <c r="D546" s="25">
        <v>969150</v>
      </c>
      <c r="E546" s="25">
        <v>830246.77</v>
      </c>
      <c r="F546" s="25">
        <v>829396.82</v>
      </c>
      <c r="G546" s="25">
        <v>85.579819429396892</v>
      </c>
    </row>
    <row r="547" spans="1:7">
      <c r="A547" s="22" t="s">
        <v>5</v>
      </c>
      <c r="B547" s="16" t="s">
        <v>6</v>
      </c>
      <c r="C547" s="25">
        <v>2115000</v>
      </c>
      <c r="D547" s="25">
        <v>893200</v>
      </c>
      <c r="E547" s="25">
        <v>818428.12</v>
      </c>
      <c r="F547" s="25">
        <v>818428.12</v>
      </c>
      <c r="G547" s="25">
        <v>91.628763994626055</v>
      </c>
    </row>
    <row r="548" spans="1:7">
      <c r="A548" s="22" t="s">
        <v>7</v>
      </c>
      <c r="B548" s="16" t="s">
        <v>8</v>
      </c>
      <c r="C548" s="25">
        <v>1733600</v>
      </c>
      <c r="D548" s="25">
        <v>732100</v>
      </c>
      <c r="E548" s="25">
        <v>670729.12</v>
      </c>
      <c r="F548" s="25">
        <v>670729.12</v>
      </c>
      <c r="G548" s="25">
        <v>91.617145198743344</v>
      </c>
    </row>
    <row r="549" spans="1:7">
      <c r="A549" s="22" t="s">
        <v>9</v>
      </c>
      <c r="B549" s="16" t="s">
        <v>10</v>
      </c>
      <c r="C549" s="25">
        <v>1733600</v>
      </c>
      <c r="D549" s="25">
        <v>732100</v>
      </c>
      <c r="E549" s="25">
        <v>670729.12</v>
      </c>
      <c r="F549" s="25">
        <v>670729.12</v>
      </c>
      <c r="G549" s="25">
        <v>91.617145198743344</v>
      </c>
    </row>
    <row r="550" spans="1:7">
      <c r="A550" s="22" t="s">
        <v>11</v>
      </c>
      <c r="B550" s="16" t="s">
        <v>12</v>
      </c>
      <c r="C550" s="25">
        <v>381400</v>
      </c>
      <c r="D550" s="25">
        <v>161100</v>
      </c>
      <c r="E550" s="25">
        <v>147699</v>
      </c>
      <c r="F550" s="25">
        <v>147699</v>
      </c>
      <c r="G550" s="25">
        <v>91.681564245810051</v>
      </c>
    </row>
    <row r="551" spans="1:7">
      <c r="A551" s="22" t="s">
        <v>13</v>
      </c>
      <c r="B551" s="16" t="s">
        <v>14</v>
      </c>
      <c r="C551" s="25">
        <v>103100</v>
      </c>
      <c r="D551" s="25">
        <v>72180</v>
      </c>
      <c r="E551" s="25">
        <v>8465</v>
      </c>
      <c r="F551" s="25">
        <v>8465</v>
      </c>
      <c r="G551" s="25">
        <v>11.727625380991965</v>
      </c>
    </row>
    <row r="552" spans="1:7">
      <c r="A552" s="22" t="s">
        <v>15</v>
      </c>
      <c r="B552" s="16" t="s">
        <v>16</v>
      </c>
      <c r="C552" s="25">
        <v>50000</v>
      </c>
      <c r="D552" s="25">
        <v>43000</v>
      </c>
      <c r="E552" s="25">
        <v>5195</v>
      </c>
      <c r="F552" s="25">
        <v>5195</v>
      </c>
      <c r="G552" s="25">
        <v>12.081395348837209</v>
      </c>
    </row>
    <row r="553" spans="1:7">
      <c r="A553" s="22" t="s">
        <v>19</v>
      </c>
      <c r="B553" s="16" t="s">
        <v>20</v>
      </c>
      <c r="C553" s="25">
        <v>40600</v>
      </c>
      <c r="D553" s="25">
        <v>20180</v>
      </c>
      <c r="E553" s="25">
        <v>3270</v>
      </c>
      <c r="F553" s="25">
        <v>3270</v>
      </c>
      <c r="G553" s="25">
        <v>16.204162537165509</v>
      </c>
    </row>
    <row r="554" spans="1:7">
      <c r="A554" s="22" t="s">
        <v>21</v>
      </c>
      <c r="B554" s="16" t="s">
        <v>22</v>
      </c>
      <c r="C554" s="25">
        <v>6000</v>
      </c>
      <c r="D554" s="25">
        <v>2500</v>
      </c>
      <c r="E554" s="25">
        <v>0</v>
      </c>
      <c r="F554" s="25">
        <v>0</v>
      </c>
      <c r="G554" s="25">
        <v>0</v>
      </c>
    </row>
    <row r="555" spans="1:7" ht="31.5">
      <c r="A555" s="22" t="s">
        <v>29</v>
      </c>
      <c r="B555" s="16" t="s">
        <v>30</v>
      </c>
      <c r="C555" s="25">
        <v>6500</v>
      </c>
      <c r="D555" s="25">
        <v>6500</v>
      </c>
      <c r="E555" s="25">
        <v>0</v>
      </c>
      <c r="F555" s="25">
        <v>0</v>
      </c>
      <c r="G555" s="25">
        <v>0</v>
      </c>
    </row>
    <row r="556" spans="1:7" ht="47.25">
      <c r="A556" s="22" t="s">
        <v>31</v>
      </c>
      <c r="B556" s="16" t="s">
        <v>32</v>
      </c>
      <c r="C556" s="25">
        <v>6500</v>
      </c>
      <c r="D556" s="25">
        <v>6500</v>
      </c>
      <c r="E556" s="25">
        <v>0</v>
      </c>
      <c r="F556" s="25">
        <v>0</v>
      </c>
      <c r="G556" s="25">
        <v>0</v>
      </c>
    </row>
    <row r="557" spans="1:7">
      <c r="A557" s="22" t="s">
        <v>37</v>
      </c>
      <c r="B557" s="16" t="s">
        <v>38</v>
      </c>
      <c r="C557" s="25">
        <v>8400</v>
      </c>
      <c r="D557" s="25">
        <v>3770</v>
      </c>
      <c r="E557" s="25">
        <v>3353.65</v>
      </c>
      <c r="F557" s="25">
        <v>2503.6999999999998</v>
      </c>
      <c r="G557" s="25">
        <v>66.411140583554371</v>
      </c>
    </row>
    <row r="558" spans="1:7">
      <c r="A558" s="21" t="s">
        <v>43</v>
      </c>
      <c r="B558" s="15" t="s">
        <v>44</v>
      </c>
      <c r="C558" s="24">
        <v>99000</v>
      </c>
      <c r="D558" s="24">
        <v>41250</v>
      </c>
      <c r="E558" s="24">
        <v>0</v>
      </c>
      <c r="F558" s="24">
        <v>0</v>
      </c>
      <c r="G558" s="24">
        <v>0</v>
      </c>
    </row>
    <row r="559" spans="1:7">
      <c r="A559" s="22" t="s">
        <v>3</v>
      </c>
      <c r="B559" s="16" t="s">
        <v>4</v>
      </c>
      <c r="C559" s="25">
        <v>99000</v>
      </c>
      <c r="D559" s="25">
        <v>41250</v>
      </c>
      <c r="E559" s="25">
        <v>0</v>
      </c>
      <c r="F559" s="25">
        <v>0</v>
      </c>
      <c r="G559" s="25">
        <v>0</v>
      </c>
    </row>
    <row r="560" spans="1:7">
      <c r="A560" s="22" t="s">
        <v>13</v>
      </c>
      <c r="B560" s="16" t="s">
        <v>14</v>
      </c>
      <c r="C560" s="25">
        <v>99000</v>
      </c>
      <c r="D560" s="25">
        <v>41250</v>
      </c>
      <c r="E560" s="25">
        <v>0</v>
      </c>
      <c r="F560" s="25">
        <v>0</v>
      </c>
      <c r="G560" s="25">
        <v>0</v>
      </c>
    </row>
    <row r="561" spans="1:7">
      <c r="A561" s="22" t="s">
        <v>19</v>
      </c>
      <c r="B561" s="16" t="s">
        <v>20</v>
      </c>
      <c r="C561" s="25">
        <v>99000</v>
      </c>
      <c r="D561" s="25">
        <v>41250</v>
      </c>
      <c r="E561" s="25">
        <v>0</v>
      </c>
      <c r="F561" s="25">
        <v>0</v>
      </c>
      <c r="G561" s="25">
        <v>0</v>
      </c>
    </row>
    <row r="562" spans="1:7" ht="31.5">
      <c r="A562" s="21" t="s">
        <v>208</v>
      </c>
      <c r="B562" s="15" t="s">
        <v>49</v>
      </c>
      <c r="C562" s="24">
        <v>205000</v>
      </c>
      <c r="D562" s="24">
        <v>70900</v>
      </c>
      <c r="E562" s="24">
        <v>67372</v>
      </c>
      <c r="F562" s="24">
        <v>67372</v>
      </c>
      <c r="G562" s="24">
        <v>95.023977433004234</v>
      </c>
    </row>
    <row r="563" spans="1:7">
      <c r="A563" s="22" t="s">
        <v>3</v>
      </c>
      <c r="B563" s="16" t="s">
        <v>4</v>
      </c>
      <c r="C563" s="25">
        <v>205000</v>
      </c>
      <c r="D563" s="25">
        <v>70900</v>
      </c>
      <c r="E563" s="25">
        <v>67372</v>
      </c>
      <c r="F563" s="25">
        <v>67372</v>
      </c>
      <c r="G563" s="25">
        <v>95.023977433004234</v>
      </c>
    </row>
    <row r="564" spans="1:7">
      <c r="A564" s="22" t="s">
        <v>13</v>
      </c>
      <c r="B564" s="16" t="s">
        <v>14</v>
      </c>
      <c r="C564" s="25">
        <v>185000</v>
      </c>
      <c r="D564" s="25">
        <v>61672</v>
      </c>
      <c r="E564" s="25">
        <v>61372</v>
      </c>
      <c r="F564" s="25">
        <v>61372</v>
      </c>
      <c r="G564" s="25">
        <v>99.513555584381891</v>
      </c>
    </row>
    <row r="565" spans="1:7">
      <c r="A565" s="22" t="s">
        <v>15</v>
      </c>
      <c r="B565" s="16" t="s">
        <v>16</v>
      </c>
      <c r="C565" s="25">
        <v>176500</v>
      </c>
      <c r="D565" s="25">
        <v>61372</v>
      </c>
      <c r="E565" s="25">
        <v>61372</v>
      </c>
      <c r="F565" s="25">
        <v>61372</v>
      </c>
      <c r="G565" s="25">
        <v>100</v>
      </c>
    </row>
    <row r="566" spans="1:7">
      <c r="A566" s="22" t="s">
        <v>19</v>
      </c>
      <c r="B566" s="16" t="s">
        <v>20</v>
      </c>
      <c r="C566" s="25">
        <v>8500</v>
      </c>
      <c r="D566" s="25">
        <v>300</v>
      </c>
      <c r="E566" s="25">
        <v>0</v>
      </c>
      <c r="F566" s="25">
        <v>0</v>
      </c>
      <c r="G566" s="25">
        <v>0</v>
      </c>
    </row>
    <row r="567" spans="1:7">
      <c r="A567" s="22" t="s">
        <v>177</v>
      </c>
      <c r="B567" s="16" t="s">
        <v>35</v>
      </c>
      <c r="C567" s="25">
        <v>20000</v>
      </c>
      <c r="D567" s="25">
        <v>9228</v>
      </c>
      <c r="E567" s="25">
        <v>6000</v>
      </c>
      <c r="F567" s="25">
        <v>6000</v>
      </c>
      <c r="G567" s="25">
        <v>65.019505851755525</v>
      </c>
    </row>
    <row r="568" spans="1:7">
      <c r="A568" s="22" t="s">
        <v>178</v>
      </c>
      <c r="B568" s="16" t="s">
        <v>36</v>
      </c>
      <c r="C568" s="25">
        <v>20000</v>
      </c>
      <c r="D568" s="25">
        <v>9228</v>
      </c>
      <c r="E568" s="25">
        <v>6000</v>
      </c>
      <c r="F568" s="25">
        <v>6000</v>
      </c>
      <c r="G568" s="25">
        <v>65.019505851755525</v>
      </c>
    </row>
    <row r="569" spans="1:7" ht="31.5">
      <c r="A569" s="3" t="s">
        <v>92</v>
      </c>
      <c r="B569" s="4" t="s">
        <v>129</v>
      </c>
      <c r="C569" s="7">
        <v>56631300</v>
      </c>
      <c r="D569" s="7">
        <v>24495300</v>
      </c>
      <c r="E569" s="7">
        <v>19963101.729999997</v>
      </c>
      <c r="F569" s="7">
        <v>19918909.309999995</v>
      </c>
      <c r="G569" s="7">
        <v>81.317270292668368</v>
      </c>
    </row>
    <row r="570" spans="1:7">
      <c r="A570" s="22" t="s">
        <v>3</v>
      </c>
      <c r="B570" s="16" t="s">
        <v>4</v>
      </c>
      <c r="C570" s="25">
        <v>56631300</v>
      </c>
      <c r="D570" s="25">
        <v>24495300</v>
      </c>
      <c r="E570" s="25">
        <v>19963101.729999997</v>
      </c>
      <c r="F570" s="25">
        <v>19918909.309999995</v>
      </c>
      <c r="G570" s="25">
        <v>81.317270292668368</v>
      </c>
    </row>
    <row r="571" spans="1:7">
      <c r="A571" s="22" t="s">
        <v>5</v>
      </c>
      <c r="B571" s="16" t="s">
        <v>6</v>
      </c>
      <c r="C571" s="25">
        <v>50739600</v>
      </c>
      <c r="D571" s="25">
        <v>21260900</v>
      </c>
      <c r="E571" s="25">
        <v>18235529.060000002</v>
      </c>
      <c r="F571" s="25">
        <v>18235529.060000002</v>
      </c>
      <c r="G571" s="25">
        <v>85.770259302287315</v>
      </c>
    </row>
    <row r="572" spans="1:7">
      <c r="A572" s="22" t="s">
        <v>7</v>
      </c>
      <c r="B572" s="16" t="s">
        <v>8</v>
      </c>
      <c r="C572" s="25">
        <v>41589400</v>
      </c>
      <c r="D572" s="25">
        <v>17423200</v>
      </c>
      <c r="E572" s="25">
        <v>14905077.01</v>
      </c>
      <c r="F572" s="25">
        <v>14905077.01</v>
      </c>
      <c r="G572" s="25">
        <v>85.547299061022088</v>
      </c>
    </row>
    <row r="573" spans="1:7">
      <c r="A573" s="22" t="s">
        <v>9</v>
      </c>
      <c r="B573" s="16" t="s">
        <v>10</v>
      </c>
      <c r="C573" s="25">
        <v>41589400</v>
      </c>
      <c r="D573" s="25">
        <v>17423200</v>
      </c>
      <c r="E573" s="25">
        <v>14905077.01</v>
      </c>
      <c r="F573" s="25">
        <v>14905077.01</v>
      </c>
      <c r="G573" s="25">
        <v>85.547299061022088</v>
      </c>
    </row>
    <row r="574" spans="1:7">
      <c r="A574" s="22" t="s">
        <v>11</v>
      </c>
      <c r="B574" s="16" t="s">
        <v>12</v>
      </c>
      <c r="C574" s="25">
        <v>9150200</v>
      </c>
      <c r="D574" s="25">
        <v>3837700</v>
      </c>
      <c r="E574" s="25">
        <v>3330452.05</v>
      </c>
      <c r="F574" s="25">
        <v>3330452.05</v>
      </c>
      <c r="G574" s="25">
        <v>86.782501237720496</v>
      </c>
    </row>
    <row r="575" spans="1:7">
      <c r="A575" s="22" t="s">
        <v>13</v>
      </c>
      <c r="B575" s="16" t="s">
        <v>14</v>
      </c>
      <c r="C575" s="25">
        <v>5888100</v>
      </c>
      <c r="D575" s="25">
        <v>3232500</v>
      </c>
      <c r="E575" s="25">
        <v>1726544.0000000002</v>
      </c>
      <c r="F575" s="25">
        <v>1682584.0000000002</v>
      </c>
      <c r="G575" s="25">
        <v>52.052095901005423</v>
      </c>
    </row>
    <row r="576" spans="1:7">
      <c r="A576" s="22" t="s">
        <v>15</v>
      </c>
      <c r="B576" s="16" t="s">
        <v>16</v>
      </c>
      <c r="C576" s="25">
        <v>711600</v>
      </c>
      <c r="D576" s="25">
        <v>337000</v>
      </c>
      <c r="E576" s="25">
        <v>115159</v>
      </c>
      <c r="F576" s="25">
        <v>103159</v>
      </c>
      <c r="G576" s="25">
        <v>30.610979228486645</v>
      </c>
    </row>
    <row r="577" spans="1:7">
      <c r="A577" s="22" t="s">
        <v>19</v>
      </c>
      <c r="B577" s="16" t="s">
        <v>20</v>
      </c>
      <c r="C577" s="25">
        <v>1841000</v>
      </c>
      <c r="D577" s="25">
        <v>1134700</v>
      </c>
      <c r="E577" s="25">
        <v>681995.49</v>
      </c>
      <c r="F577" s="25">
        <v>650035.49</v>
      </c>
      <c r="G577" s="25">
        <v>57.286991275226931</v>
      </c>
    </row>
    <row r="578" spans="1:7">
      <c r="A578" s="22" t="s">
        <v>21</v>
      </c>
      <c r="B578" s="16" t="s">
        <v>22</v>
      </c>
      <c r="C578" s="25">
        <v>129200</v>
      </c>
      <c r="D578" s="25">
        <v>100200</v>
      </c>
      <c r="E578" s="25">
        <v>0</v>
      </c>
      <c r="F578" s="25">
        <v>0</v>
      </c>
      <c r="G578" s="25">
        <v>0</v>
      </c>
    </row>
    <row r="579" spans="1:7">
      <c r="A579" s="22" t="s">
        <v>167</v>
      </c>
      <c r="B579" s="16" t="s">
        <v>23</v>
      </c>
      <c r="C579" s="25">
        <v>3196000</v>
      </c>
      <c r="D579" s="25">
        <v>1650300</v>
      </c>
      <c r="E579" s="25">
        <v>919289.51000000013</v>
      </c>
      <c r="F579" s="25">
        <v>919289.51000000013</v>
      </c>
      <c r="G579" s="25">
        <v>55.704387687087205</v>
      </c>
    </row>
    <row r="580" spans="1:7">
      <c r="A580" s="22" t="s">
        <v>168</v>
      </c>
      <c r="B580" s="16" t="s">
        <v>24</v>
      </c>
      <c r="C580" s="25">
        <v>1029000</v>
      </c>
      <c r="D580" s="25">
        <v>563400</v>
      </c>
      <c r="E580" s="25">
        <v>404288.64</v>
      </c>
      <c r="F580" s="25">
        <v>404288.64</v>
      </c>
      <c r="G580" s="25">
        <v>71.758722044728444</v>
      </c>
    </row>
    <row r="581" spans="1:7">
      <c r="A581" s="22" t="s">
        <v>169</v>
      </c>
      <c r="B581" s="16" t="s">
        <v>25</v>
      </c>
      <c r="C581" s="25">
        <v>67800</v>
      </c>
      <c r="D581" s="25">
        <v>29900</v>
      </c>
      <c r="E581" s="25">
        <v>15451.060000000001</v>
      </c>
      <c r="F581" s="25">
        <v>15451.060000000001</v>
      </c>
      <c r="G581" s="25">
        <v>51.675785953177268</v>
      </c>
    </row>
    <row r="582" spans="1:7">
      <c r="A582" s="22" t="s">
        <v>170</v>
      </c>
      <c r="B582" s="16" t="s">
        <v>26</v>
      </c>
      <c r="C582" s="25">
        <v>1152300</v>
      </c>
      <c r="D582" s="25">
        <v>477800</v>
      </c>
      <c r="E582" s="25">
        <v>224322.43999999997</v>
      </c>
      <c r="F582" s="25">
        <v>224322.43999999997</v>
      </c>
      <c r="G582" s="25">
        <v>46.94902469652574</v>
      </c>
    </row>
    <row r="583" spans="1:7">
      <c r="A583" s="22" t="s">
        <v>171</v>
      </c>
      <c r="B583" s="16" t="s">
        <v>27</v>
      </c>
      <c r="C583" s="25">
        <v>761800</v>
      </c>
      <c r="D583" s="25">
        <v>482200</v>
      </c>
      <c r="E583" s="25">
        <v>197776.75</v>
      </c>
      <c r="F583" s="25">
        <v>197776.75</v>
      </c>
      <c r="G583" s="25">
        <v>41.015501866445462</v>
      </c>
    </row>
    <row r="584" spans="1:7" ht="31.5">
      <c r="A584" s="22" t="s">
        <v>172</v>
      </c>
      <c r="B584" s="16" t="s">
        <v>28</v>
      </c>
      <c r="C584" s="25">
        <v>185100</v>
      </c>
      <c r="D584" s="25">
        <v>97000</v>
      </c>
      <c r="E584" s="25">
        <v>77450.62</v>
      </c>
      <c r="F584" s="25">
        <v>77450.62</v>
      </c>
      <c r="G584" s="25">
        <v>79.845999999999989</v>
      </c>
    </row>
    <row r="585" spans="1:7" ht="31.5">
      <c r="A585" s="22" t="s">
        <v>29</v>
      </c>
      <c r="B585" s="16" t="s">
        <v>30</v>
      </c>
      <c r="C585" s="25">
        <v>10300</v>
      </c>
      <c r="D585" s="25">
        <v>10300</v>
      </c>
      <c r="E585" s="25">
        <v>10100</v>
      </c>
      <c r="F585" s="25">
        <v>10100</v>
      </c>
      <c r="G585" s="25">
        <v>98.05825242718447</v>
      </c>
    </row>
    <row r="586" spans="1:7" ht="47.25">
      <c r="A586" s="22" t="s">
        <v>31</v>
      </c>
      <c r="B586" s="16" t="s">
        <v>32</v>
      </c>
      <c r="C586" s="25">
        <v>10300</v>
      </c>
      <c r="D586" s="25">
        <v>10300</v>
      </c>
      <c r="E586" s="25">
        <v>10100</v>
      </c>
      <c r="F586" s="25">
        <v>10100</v>
      </c>
      <c r="G586" s="25">
        <v>98.05825242718447</v>
      </c>
    </row>
    <row r="587" spans="1:7">
      <c r="A587" s="22" t="s">
        <v>37</v>
      </c>
      <c r="B587" s="16" t="s">
        <v>38</v>
      </c>
      <c r="C587" s="25">
        <v>3600</v>
      </c>
      <c r="D587" s="25">
        <v>1900</v>
      </c>
      <c r="E587" s="25">
        <v>1028.67</v>
      </c>
      <c r="F587" s="25">
        <v>796.25</v>
      </c>
      <c r="G587" s="25">
        <v>41.907894736842103</v>
      </c>
    </row>
    <row r="588" spans="1:7" ht="47.25">
      <c r="A588" s="21" t="s">
        <v>59</v>
      </c>
      <c r="B588" s="15" t="s">
        <v>60</v>
      </c>
      <c r="C588" s="24">
        <v>912100</v>
      </c>
      <c r="D588" s="24">
        <v>432500</v>
      </c>
      <c r="E588" s="24">
        <v>320065.00999999995</v>
      </c>
      <c r="F588" s="24">
        <v>319832.58999999997</v>
      </c>
      <c r="G588" s="24">
        <v>73.949731791907496</v>
      </c>
    </row>
    <row r="589" spans="1:7">
      <c r="A589" s="22" t="s">
        <v>3</v>
      </c>
      <c r="B589" s="16" t="s">
        <v>4</v>
      </c>
      <c r="C589" s="25">
        <v>912100</v>
      </c>
      <c r="D589" s="25">
        <v>432500</v>
      </c>
      <c r="E589" s="25">
        <v>320065.00999999995</v>
      </c>
      <c r="F589" s="25">
        <v>319832.58999999997</v>
      </c>
      <c r="G589" s="25">
        <v>73.949731791907496</v>
      </c>
    </row>
    <row r="590" spans="1:7">
      <c r="A590" s="22" t="s">
        <v>5</v>
      </c>
      <c r="B590" s="16" t="s">
        <v>6</v>
      </c>
      <c r="C590" s="25">
        <v>884400</v>
      </c>
      <c r="D590" s="25">
        <v>417400</v>
      </c>
      <c r="E590" s="25">
        <v>317036.42</v>
      </c>
      <c r="F590" s="25">
        <v>317036.42</v>
      </c>
      <c r="G590" s="25">
        <v>75.955059894585531</v>
      </c>
    </row>
    <row r="591" spans="1:7">
      <c r="A591" s="22" t="s">
        <v>7</v>
      </c>
      <c r="B591" s="16" t="s">
        <v>8</v>
      </c>
      <c r="C591" s="25">
        <v>724900</v>
      </c>
      <c r="D591" s="25">
        <v>338500</v>
      </c>
      <c r="E591" s="25">
        <v>259865.93</v>
      </c>
      <c r="F591" s="25">
        <v>259865.93</v>
      </c>
      <c r="G591" s="25">
        <v>76.76984638109306</v>
      </c>
    </row>
    <row r="592" spans="1:7">
      <c r="A592" s="22" t="s">
        <v>9</v>
      </c>
      <c r="B592" s="16" t="s">
        <v>10</v>
      </c>
      <c r="C592" s="25">
        <v>724900</v>
      </c>
      <c r="D592" s="25">
        <v>338500</v>
      </c>
      <c r="E592" s="25">
        <v>259865.93</v>
      </c>
      <c r="F592" s="25">
        <v>259865.93</v>
      </c>
      <c r="G592" s="25">
        <v>76.76984638109306</v>
      </c>
    </row>
    <row r="593" spans="1:7">
      <c r="A593" s="22" t="s">
        <v>11</v>
      </c>
      <c r="B593" s="16" t="s">
        <v>12</v>
      </c>
      <c r="C593" s="25">
        <v>159500</v>
      </c>
      <c r="D593" s="25">
        <v>78900</v>
      </c>
      <c r="E593" s="25">
        <v>57170.49</v>
      </c>
      <c r="F593" s="25">
        <v>57170.49</v>
      </c>
      <c r="G593" s="25">
        <v>72.459429657794672</v>
      </c>
    </row>
    <row r="594" spans="1:7">
      <c r="A594" s="22" t="s">
        <v>13</v>
      </c>
      <c r="B594" s="16" t="s">
        <v>14</v>
      </c>
      <c r="C594" s="25">
        <v>24100</v>
      </c>
      <c r="D594" s="25">
        <v>13200</v>
      </c>
      <c r="E594" s="25">
        <v>1999.92</v>
      </c>
      <c r="F594" s="25">
        <v>1999.92</v>
      </c>
      <c r="G594" s="25">
        <v>15.150909090909092</v>
      </c>
    </row>
    <row r="595" spans="1:7">
      <c r="A595" s="22" t="s">
        <v>15</v>
      </c>
      <c r="B595" s="16" t="s">
        <v>16</v>
      </c>
      <c r="C595" s="25">
        <v>12000</v>
      </c>
      <c r="D595" s="25">
        <v>7000</v>
      </c>
      <c r="E595" s="25">
        <v>0</v>
      </c>
      <c r="F595" s="25">
        <v>0</v>
      </c>
      <c r="G595" s="25">
        <v>0</v>
      </c>
    </row>
    <row r="596" spans="1:7">
      <c r="A596" s="22" t="s">
        <v>19</v>
      </c>
      <c r="B596" s="16" t="s">
        <v>20</v>
      </c>
      <c r="C596" s="25">
        <v>12100</v>
      </c>
      <c r="D596" s="25">
        <v>6200</v>
      </c>
      <c r="E596" s="25">
        <v>1999.92</v>
      </c>
      <c r="F596" s="25">
        <v>1999.92</v>
      </c>
      <c r="G596" s="25">
        <v>32.256774193548388</v>
      </c>
    </row>
    <row r="597" spans="1:7">
      <c r="A597" s="22" t="s">
        <v>37</v>
      </c>
      <c r="B597" s="16" t="s">
        <v>38</v>
      </c>
      <c r="C597" s="25">
        <v>3600</v>
      </c>
      <c r="D597" s="25">
        <v>1900</v>
      </c>
      <c r="E597" s="25">
        <v>1028.67</v>
      </c>
      <c r="F597" s="25">
        <v>796.25</v>
      </c>
      <c r="G597" s="25">
        <v>41.907894736842103</v>
      </c>
    </row>
    <row r="598" spans="1:7">
      <c r="A598" s="21" t="s">
        <v>43</v>
      </c>
      <c r="B598" s="15" t="s">
        <v>44</v>
      </c>
      <c r="C598" s="24">
        <v>99000</v>
      </c>
      <c r="D598" s="24">
        <v>80000</v>
      </c>
      <c r="E598" s="24">
        <v>49900</v>
      </c>
      <c r="F598" s="24">
        <v>49900</v>
      </c>
      <c r="G598" s="24">
        <v>62.375</v>
      </c>
    </row>
    <row r="599" spans="1:7">
      <c r="A599" s="22" t="s">
        <v>3</v>
      </c>
      <c r="B599" s="16" t="s">
        <v>4</v>
      </c>
      <c r="C599" s="25">
        <v>99000</v>
      </c>
      <c r="D599" s="25">
        <v>80000</v>
      </c>
      <c r="E599" s="25">
        <v>49900</v>
      </c>
      <c r="F599" s="25">
        <v>49900</v>
      </c>
      <c r="G599" s="25">
        <v>62.375</v>
      </c>
    </row>
    <row r="600" spans="1:7">
      <c r="A600" s="22" t="s">
        <v>13</v>
      </c>
      <c r="B600" s="16" t="s">
        <v>14</v>
      </c>
      <c r="C600" s="25">
        <v>99000</v>
      </c>
      <c r="D600" s="25">
        <v>80000</v>
      </c>
      <c r="E600" s="25">
        <v>49900</v>
      </c>
      <c r="F600" s="25">
        <v>49900</v>
      </c>
      <c r="G600" s="25">
        <v>62.375</v>
      </c>
    </row>
    <row r="601" spans="1:7">
      <c r="A601" s="22" t="s">
        <v>19</v>
      </c>
      <c r="B601" s="16" t="s">
        <v>20</v>
      </c>
      <c r="C601" s="25">
        <v>99000</v>
      </c>
      <c r="D601" s="25">
        <v>80000</v>
      </c>
      <c r="E601" s="25">
        <v>49900</v>
      </c>
      <c r="F601" s="25">
        <v>49900</v>
      </c>
      <c r="G601" s="25">
        <v>62.375</v>
      </c>
    </row>
    <row r="602" spans="1:7" ht="31.5">
      <c r="A602" s="21" t="s">
        <v>93</v>
      </c>
      <c r="B602" s="15" t="s">
        <v>94</v>
      </c>
      <c r="C602" s="24">
        <v>25824300</v>
      </c>
      <c r="D602" s="24">
        <v>11024000</v>
      </c>
      <c r="E602" s="24">
        <v>9233954.6699999981</v>
      </c>
      <c r="F602" s="24">
        <v>9233954.6699999981</v>
      </c>
      <c r="G602" s="24">
        <v>83.762288370827264</v>
      </c>
    </row>
    <row r="603" spans="1:7">
      <c r="A603" s="22" t="s">
        <v>3</v>
      </c>
      <c r="B603" s="16" t="s">
        <v>4</v>
      </c>
      <c r="C603" s="25">
        <v>25824300</v>
      </c>
      <c r="D603" s="25">
        <v>11024000</v>
      </c>
      <c r="E603" s="25">
        <v>9233954.6699999981</v>
      </c>
      <c r="F603" s="25">
        <v>9233954.6699999981</v>
      </c>
      <c r="G603" s="25">
        <v>83.762288370827264</v>
      </c>
    </row>
    <row r="604" spans="1:7">
      <c r="A604" s="22" t="s">
        <v>5</v>
      </c>
      <c r="B604" s="16" t="s">
        <v>6</v>
      </c>
      <c r="C604" s="25">
        <v>25065000</v>
      </c>
      <c r="D604" s="25">
        <v>10612000</v>
      </c>
      <c r="E604" s="25">
        <v>9079672.6600000001</v>
      </c>
      <c r="F604" s="25">
        <v>9079672.6600000001</v>
      </c>
      <c r="G604" s="25">
        <v>85.560428382962684</v>
      </c>
    </row>
    <row r="605" spans="1:7">
      <c r="A605" s="22" t="s">
        <v>7</v>
      </c>
      <c r="B605" s="16" t="s">
        <v>8</v>
      </c>
      <c r="C605" s="25">
        <v>20545100</v>
      </c>
      <c r="D605" s="25">
        <v>8698400</v>
      </c>
      <c r="E605" s="25">
        <v>7395900.8600000003</v>
      </c>
      <c r="F605" s="25">
        <v>7395900.8600000003</v>
      </c>
      <c r="G605" s="25">
        <v>85.025991676630184</v>
      </c>
    </row>
    <row r="606" spans="1:7">
      <c r="A606" s="22" t="s">
        <v>9</v>
      </c>
      <c r="B606" s="16" t="s">
        <v>10</v>
      </c>
      <c r="C606" s="25">
        <v>20545100</v>
      </c>
      <c r="D606" s="25">
        <v>8698400</v>
      </c>
      <c r="E606" s="25">
        <v>7395900.8600000003</v>
      </c>
      <c r="F606" s="25">
        <v>7395900.8600000003</v>
      </c>
      <c r="G606" s="25">
        <v>85.025991676630184</v>
      </c>
    </row>
    <row r="607" spans="1:7">
      <c r="A607" s="22" t="s">
        <v>11</v>
      </c>
      <c r="B607" s="16" t="s">
        <v>12</v>
      </c>
      <c r="C607" s="25">
        <v>4519900</v>
      </c>
      <c r="D607" s="25">
        <v>1913600</v>
      </c>
      <c r="E607" s="25">
        <v>1683771.8</v>
      </c>
      <c r="F607" s="25">
        <v>1683771.8</v>
      </c>
      <c r="G607" s="25">
        <v>87.989747073578599</v>
      </c>
    </row>
    <row r="608" spans="1:7">
      <c r="A608" s="22" t="s">
        <v>13</v>
      </c>
      <c r="B608" s="16" t="s">
        <v>14</v>
      </c>
      <c r="C608" s="25">
        <v>759300</v>
      </c>
      <c r="D608" s="25">
        <v>412000</v>
      </c>
      <c r="E608" s="25">
        <v>154282.00999999998</v>
      </c>
      <c r="F608" s="25">
        <v>154282.00999999998</v>
      </c>
      <c r="G608" s="25">
        <v>37.447089805825243</v>
      </c>
    </row>
    <row r="609" spans="1:7">
      <c r="A609" s="22" t="s">
        <v>19</v>
      </c>
      <c r="B609" s="16" t="s">
        <v>20</v>
      </c>
      <c r="C609" s="25">
        <v>62000</v>
      </c>
      <c r="D609" s="25">
        <v>13500</v>
      </c>
      <c r="E609" s="25">
        <v>6915.54</v>
      </c>
      <c r="F609" s="25">
        <v>6915.54</v>
      </c>
      <c r="G609" s="25">
        <v>51.226222222222219</v>
      </c>
    </row>
    <row r="610" spans="1:7">
      <c r="A610" s="22" t="s">
        <v>21</v>
      </c>
      <c r="B610" s="16" t="s">
        <v>22</v>
      </c>
      <c r="C610" s="25">
        <v>59600</v>
      </c>
      <c r="D610" s="25">
        <v>59600</v>
      </c>
      <c r="E610" s="25">
        <v>0</v>
      </c>
      <c r="F610" s="25">
        <v>0</v>
      </c>
      <c r="G610" s="25">
        <v>0</v>
      </c>
    </row>
    <row r="611" spans="1:7">
      <c r="A611" s="22" t="s">
        <v>167</v>
      </c>
      <c r="B611" s="16" t="s">
        <v>23</v>
      </c>
      <c r="C611" s="25">
        <v>636100</v>
      </c>
      <c r="D611" s="25">
        <v>337300</v>
      </c>
      <c r="E611" s="25">
        <v>145801.47</v>
      </c>
      <c r="F611" s="25">
        <v>145801.47</v>
      </c>
      <c r="G611" s="25">
        <v>43.22605099318114</v>
      </c>
    </row>
    <row r="612" spans="1:7">
      <c r="A612" s="22" t="s">
        <v>169</v>
      </c>
      <c r="B612" s="16" t="s">
        <v>25</v>
      </c>
      <c r="C612" s="25">
        <v>16000</v>
      </c>
      <c r="D612" s="25">
        <v>7000</v>
      </c>
      <c r="E612" s="25">
        <v>3995.61</v>
      </c>
      <c r="F612" s="25">
        <v>3995.61</v>
      </c>
      <c r="G612" s="25">
        <v>57.08014285714286</v>
      </c>
    </row>
    <row r="613" spans="1:7">
      <c r="A613" s="22" t="s">
        <v>170</v>
      </c>
      <c r="B613" s="16" t="s">
        <v>26</v>
      </c>
      <c r="C613" s="25">
        <v>302100</v>
      </c>
      <c r="D613" s="25">
        <v>126000</v>
      </c>
      <c r="E613" s="25">
        <v>56549.11</v>
      </c>
      <c r="F613" s="25">
        <v>56549.11</v>
      </c>
      <c r="G613" s="25">
        <v>44.880246031746026</v>
      </c>
    </row>
    <row r="614" spans="1:7">
      <c r="A614" s="22" t="s">
        <v>171</v>
      </c>
      <c r="B614" s="16" t="s">
        <v>27</v>
      </c>
      <c r="C614" s="25">
        <v>314500</v>
      </c>
      <c r="D614" s="25">
        <v>202500</v>
      </c>
      <c r="E614" s="25">
        <v>83955.28</v>
      </c>
      <c r="F614" s="25">
        <v>83955.28</v>
      </c>
      <c r="G614" s="25">
        <v>41.459397530864194</v>
      </c>
    </row>
    <row r="615" spans="1:7" ht="31.5">
      <c r="A615" s="22" t="s">
        <v>172</v>
      </c>
      <c r="B615" s="16" t="s">
        <v>28</v>
      </c>
      <c r="C615" s="25">
        <v>3500</v>
      </c>
      <c r="D615" s="25">
        <v>1800</v>
      </c>
      <c r="E615" s="25">
        <v>1301.47</v>
      </c>
      <c r="F615" s="25">
        <v>1301.47</v>
      </c>
      <c r="G615" s="25">
        <v>72.303888888888892</v>
      </c>
    </row>
    <row r="616" spans="1:7" ht="31.5">
      <c r="A616" s="22" t="s">
        <v>29</v>
      </c>
      <c r="B616" s="16" t="s">
        <v>30</v>
      </c>
      <c r="C616" s="25">
        <v>1600</v>
      </c>
      <c r="D616" s="25">
        <v>1600</v>
      </c>
      <c r="E616" s="25">
        <v>1565</v>
      </c>
      <c r="F616" s="25">
        <v>1565</v>
      </c>
      <c r="G616" s="25">
        <v>97.8125</v>
      </c>
    </row>
    <row r="617" spans="1:7" ht="47.25">
      <c r="A617" s="22" t="s">
        <v>31</v>
      </c>
      <c r="B617" s="16" t="s">
        <v>32</v>
      </c>
      <c r="C617" s="25">
        <v>1600</v>
      </c>
      <c r="D617" s="25">
        <v>1600</v>
      </c>
      <c r="E617" s="25">
        <v>1565</v>
      </c>
      <c r="F617" s="25">
        <v>1565</v>
      </c>
      <c r="G617" s="25">
        <v>97.8125</v>
      </c>
    </row>
    <row r="618" spans="1:7" ht="78.75">
      <c r="A618" s="21" t="s">
        <v>195</v>
      </c>
      <c r="B618" s="15" t="s">
        <v>76</v>
      </c>
      <c r="C618" s="24">
        <v>150000</v>
      </c>
      <c r="D618" s="24">
        <v>20000</v>
      </c>
      <c r="E618" s="24">
        <v>0</v>
      </c>
      <c r="F618" s="24">
        <v>0</v>
      </c>
      <c r="G618" s="24">
        <v>0</v>
      </c>
    </row>
    <row r="619" spans="1:7">
      <c r="A619" s="22" t="s">
        <v>3</v>
      </c>
      <c r="B619" s="16" t="s">
        <v>4</v>
      </c>
      <c r="C619" s="25">
        <v>150000</v>
      </c>
      <c r="D619" s="25">
        <v>20000</v>
      </c>
      <c r="E619" s="25">
        <v>0</v>
      </c>
      <c r="F619" s="25">
        <v>0</v>
      </c>
      <c r="G619" s="25">
        <v>0</v>
      </c>
    </row>
    <row r="620" spans="1:7">
      <c r="A620" s="22" t="s">
        <v>5</v>
      </c>
      <c r="B620" s="16" t="s">
        <v>6</v>
      </c>
      <c r="C620" s="25">
        <v>130000</v>
      </c>
      <c r="D620" s="25">
        <v>0</v>
      </c>
      <c r="E620" s="25">
        <v>0</v>
      </c>
      <c r="F620" s="25">
        <v>0</v>
      </c>
      <c r="G620" s="25">
        <v>0</v>
      </c>
    </row>
    <row r="621" spans="1:7">
      <c r="A621" s="22" t="s">
        <v>7</v>
      </c>
      <c r="B621" s="16" t="s">
        <v>8</v>
      </c>
      <c r="C621" s="25">
        <v>106000</v>
      </c>
      <c r="D621" s="25">
        <v>0</v>
      </c>
      <c r="E621" s="25">
        <v>0</v>
      </c>
      <c r="F621" s="25">
        <v>0</v>
      </c>
      <c r="G621" s="25">
        <v>0</v>
      </c>
    </row>
    <row r="622" spans="1:7">
      <c r="A622" s="22" t="s">
        <v>9</v>
      </c>
      <c r="B622" s="16" t="s">
        <v>10</v>
      </c>
      <c r="C622" s="25">
        <v>106000</v>
      </c>
      <c r="D622" s="25">
        <v>0</v>
      </c>
      <c r="E622" s="25">
        <v>0</v>
      </c>
      <c r="F622" s="25">
        <v>0</v>
      </c>
      <c r="G622" s="25">
        <v>0</v>
      </c>
    </row>
    <row r="623" spans="1:7">
      <c r="A623" s="22" t="s">
        <v>11</v>
      </c>
      <c r="B623" s="16" t="s">
        <v>12</v>
      </c>
      <c r="C623" s="25">
        <v>24000</v>
      </c>
      <c r="D623" s="25">
        <v>0</v>
      </c>
      <c r="E623" s="25">
        <v>0</v>
      </c>
      <c r="F623" s="25">
        <v>0</v>
      </c>
      <c r="G623" s="25">
        <v>0</v>
      </c>
    </row>
    <row r="624" spans="1:7">
      <c r="A624" s="22" t="s">
        <v>13</v>
      </c>
      <c r="B624" s="16" t="s">
        <v>14</v>
      </c>
      <c r="C624" s="25">
        <v>20000</v>
      </c>
      <c r="D624" s="25">
        <v>20000</v>
      </c>
      <c r="E624" s="25">
        <v>0</v>
      </c>
      <c r="F624" s="25">
        <v>0</v>
      </c>
      <c r="G624" s="25">
        <v>0</v>
      </c>
    </row>
    <row r="625" spans="1:7">
      <c r="A625" s="22" t="s">
        <v>15</v>
      </c>
      <c r="B625" s="16" t="s">
        <v>16</v>
      </c>
      <c r="C625" s="25">
        <v>20000</v>
      </c>
      <c r="D625" s="25">
        <v>20000</v>
      </c>
      <c r="E625" s="25">
        <v>0</v>
      </c>
      <c r="F625" s="25">
        <v>0</v>
      </c>
      <c r="G625" s="25">
        <v>0</v>
      </c>
    </row>
    <row r="626" spans="1:7">
      <c r="A626" s="21" t="s">
        <v>95</v>
      </c>
      <c r="B626" s="15" t="s">
        <v>96</v>
      </c>
      <c r="C626" s="24">
        <v>9730300</v>
      </c>
      <c r="D626" s="24">
        <v>4292800</v>
      </c>
      <c r="E626" s="24">
        <v>3383315.8100000005</v>
      </c>
      <c r="F626" s="24">
        <v>3358315.8100000005</v>
      </c>
      <c r="G626" s="24">
        <v>78.231359718598597</v>
      </c>
    </row>
    <row r="627" spans="1:7">
      <c r="A627" s="22" t="s">
        <v>3</v>
      </c>
      <c r="B627" s="16" t="s">
        <v>4</v>
      </c>
      <c r="C627" s="25">
        <v>9730300</v>
      </c>
      <c r="D627" s="25">
        <v>4292800</v>
      </c>
      <c r="E627" s="25">
        <v>3383315.8100000005</v>
      </c>
      <c r="F627" s="25">
        <v>3358315.8100000005</v>
      </c>
      <c r="G627" s="25">
        <v>78.231359718598597</v>
      </c>
    </row>
    <row r="628" spans="1:7">
      <c r="A628" s="22" t="s">
        <v>5</v>
      </c>
      <c r="B628" s="16" t="s">
        <v>6</v>
      </c>
      <c r="C628" s="25">
        <v>8119400</v>
      </c>
      <c r="D628" s="25">
        <v>3423900</v>
      </c>
      <c r="E628" s="25">
        <v>2908124.23</v>
      </c>
      <c r="F628" s="25">
        <v>2908124.23</v>
      </c>
      <c r="G628" s="25">
        <v>84.936015362598198</v>
      </c>
    </row>
    <row r="629" spans="1:7">
      <c r="A629" s="22" t="s">
        <v>7</v>
      </c>
      <c r="B629" s="16" t="s">
        <v>8</v>
      </c>
      <c r="C629" s="25">
        <v>6655300</v>
      </c>
      <c r="D629" s="25">
        <v>2806400</v>
      </c>
      <c r="E629" s="25">
        <v>2388600.27</v>
      </c>
      <c r="F629" s="25">
        <v>2388600.27</v>
      </c>
      <c r="G629" s="25">
        <v>85.112609392816424</v>
      </c>
    </row>
    <row r="630" spans="1:7">
      <c r="A630" s="22" t="s">
        <v>9</v>
      </c>
      <c r="B630" s="16" t="s">
        <v>10</v>
      </c>
      <c r="C630" s="25">
        <v>6655300</v>
      </c>
      <c r="D630" s="25">
        <v>2806400</v>
      </c>
      <c r="E630" s="25">
        <v>2388600.27</v>
      </c>
      <c r="F630" s="25">
        <v>2388600.27</v>
      </c>
      <c r="G630" s="25">
        <v>85.112609392816424</v>
      </c>
    </row>
    <row r="631" spans="1:7">
      <c r="A631" s="22" t="s">
        <v>11</v>
      </c>
      <c r="B631" s="16" t="s">
        <v>12</v>
      </c>
      <c r="C631" s="25">
        <v>1464100</v>
      </c>
      <c r="D631" s="25">
        <v>617500</v>
      </c>
      <c r="E631" s="25">
        <v>519523.96</v>
      </c>
      <c r="F631" s="25">
        <v>519523.96</v>
      </c>
      <c r="G631" s="25">
        <v>84.133434817813765</v>
      </c>
    </row>
    <row r="632" spans="1:7">
      <c r="A632" s="22" t="s">
        <v>13</v>
      </c>
      <c r="B632" s="16" t="s">
        <v>14</v>
      </c>
      <c r="C632" s="25">
        <v>1610900</v>
      </c>
      <c r="D632" s="25">
        <v>868900</v>
      </c>
      <c r="E632" s="25">
        <v>475191.57999999996</v>
      </c>
      <c r="F632" s="25">
        <v>450191.57999999996</v>
      </c>
      <c r="G632" s="25">
        <v>51.811667625733683</v>
      </c>
    </row>
    <row r="633" spans="1:7">
      <c r="A633" s="22" t="s">
        <v>15</v>
      </c>
      <c r="B633" s="16" t="s">
        <v>16</v>
      </c>
      <c r="C633" s="25">
        <v>60000</v>
      </c>
      <c r="D633" s="25">
        <v>12000</v>
      </c>
      <c r="E633" s="25">
        <v>12000</v>
      </c>
      <c r="F633" s="25">
        <v>0</v>
      </c>
      <c r="G633" s="25">
        <v>0</v>
      </c>
    </row>
    <row r="634" spans="1:7">
      <c r="A634" s="22" t="s">
        <v>19</v>
      </c>
      <c r="B634" s="16" t="s">
        <v>20</v>
      </c>
      <c r="C634" s="25">
        <v>510000</v>
      </c>
      <c r="D634" s="25">
        <v>316000</v>
      </c>
      <c r="E634" s="25">
        <v>99414.43</v>
      </c>
      <c r="F634" s="25">
        <v>86414.43</v>
      </c>
      <c r="G634" s="25">
        <v>27.346338607594934</v>
      </c>
    </row>
    <row r="635" spans="1:7">
      <c r="A635" s="22" t="s">
        <v>21</v>
      </c>
      <c r="B635" s="16" t="s">
        <v>22</v>
      </c>
      <c r="C635" s="25">
        <v>9600</v>
      </c>
      <c r="D635" s="25">
        <v>3600</v>
      </c>
      <c r="E635" s="25">
        <v>0</v>
      </c>
      <c r="F635" s="25">
        <v>0</v>
      </c>
      <c r="G635" s="25">
        <v>0</v>
      </c>
    </row>
    <row r="636" spans="1:7">
      <c r="A636" s="22" t="s">
        <v>167</v>
      </c>
      <c r="B636" s="16" t="s">
        <v>23</v>
      </c>
      <c r="C636" s="25">
        <v>1029700</v>
      </c>
      <c r="D636" s="25">
        <v>535700</v>
      </c>
      <c r="E636" s="25">
        <v>362212.14999999997</v>
      </c>
      <c r="F636" s="25">
        <v>362212.14999999997</v>
      </c>
      <c r="G636" s="25">
        <v>67.614737726339357</v>
      </c>
    </row>
    <row r="637" spans="1:7">
      <c r="A637" s="22" t="s">
        <v>168</v>
      </c>
      <c r="B637" s="16" t="s">
        <v>24</v>
      </c>
      <c r="C637" s="25">
        <v>667600</v>
      </c>
      <c r="D637" s="25">
        <v>380000</v>
      </c>
      <c r="E637" s="25">
        <v>279824.56</v>
      </c>
      <c r="F637" s="25">
        <v>279824.56</v>
      </c>
      <c r="G637" s="25">
        <v>73.638042105263153</v>
      </c>
    </row>
    <row r="638" spans="1:7">
      <c r="A638" s="22" t="s">
        <v>169</v>
      </c>
      <c r="B638" s="16" t="s">
        <v>25</v>
      </c>
      <c r="C638" s="25">
        <v>13200</v>
      </c>
      <c r="D638" s="25">
        <v>6600</v>
      </c>
      <c r="E638" s="25">
        <v>5053.74</v>
      </c>
      <c r="F638" s="25">
        <v>5053.74</v>
      </c>
      <c r="G638" s="25">
        <v>76.571818181818173</v>
      </c>
    </row>
    <row r="639" spans="1:7">
      <c r="A639" s="22" t="s">
        <v>170</v>
      </c>
      <c r="B639" s="16" t="s">
        <v>26</v>
      </c>
      <c r="C639" s="25">
        <v>308000</v>
      </c>
      <c r="D639" s="25">
        <v>127300</v>
      </c>
      <c r="E639" s="25">
        <v>76169.37</v>
      </c>
      <c r="F639" s="25">
        <v>76169.37</v>
      </c>
      <c r="G639" s="25">
        <v>59.834540455616647</v>
      </c>
    </row>
    <row r="640" spans="1:7">
      <c r="A640" s="22" t="s">
        <v>171</v>
      </c>
      <c r="B640" s="16" t="s">
        <v>27</v>
      </c>
      <c r="C640" s="25">
        <v>37200</v>
      </c>
      <c r="D640" s="25">
        <v>18600</v>
      </c>
      <c r="E640" s="25">
        <v>0</v>
      </c>
      <c r="F640" s="25">
        <v>0</v>
      </c>
      <c r="G640" s="25">
        <v>0</v>
      </c>
    </row>
    <row r="641" spans="1:7" ht="31.5">
      <c r="A641" s="22" t="s">
        <v>172</v>
      </c>
      <c r="B641" s="16" t="s">
        <v>28</v>
      </c>
      <c r="C641" s="25">
        <v>3700</v>
      </c>
      <c r="D641" s="25">
        <v>3200</v>
      </c>
      <c r="E641" s="25">
        <v>1164.48</v>
      </c>
      <c r="F641" s="25">
        <v>1164.48</v>
      </c>
      <c r="G641" s="25">
        <v>36.39</v>
      </c>
    </row>
    <row r="642" spans="1:7" ht="31.5">
      <c r="A642" s="22" t="s">
        <v>29</v>
      </c>
      <c r="B642" s="16" t="s">
        <v>30</v>
      </c>
      <c r="C642" s="25">
        <v>1600</v>
      </c>
      <c r="D642" s="25">
        <v>1600</v>
      </c>
      <c r="E642" s="25">
        <v>1565</v>
      </c>
      <c r="F642" s="25">
        <v>1565</v>
      </c>
      <c r="G642" s="25">
        <v>97.8125</v>
      </c>
    </row>
    <row r="643" spans="1:7" ht="47.25">
      <c r="A643" s="22" t="s">
        <v>31</v>
      </c>
      <c r="B643" s="16" t="s">
        <v>32</v>
      </c>
      <c r="C643" s="25">
        <v>1600</v>
      </c>
      <c r="D643" s="25">
        <v>1600</v>
      </c>
      <c r="E643" s="25">
        <v>1565</v>
      </c>
      <c r="F643" s="25">
        <v>1565</v>
      </c>
      <c r="G643" s="25">
        <v>97.8125</v>
      </c>
    </row>
    <row r="644" spans="1:7">
      <c r="A644" s="21" t="s">
        <v>97</v>
      </c>
      <c r="B644" s="15" t="s">
        <v>98</v>
      </c>
      <c r="C644" s="24">
        <v>3812600</v>
      </c>
      <c r="D644" s="24">
        <v>1791300</v>
      </c>
      <c r="E644" s="24">
        <v>1568317.77</v>
      </c>
      <c r="F644" s="24">
        <v>1560917.77</v>
      </c>
      <c r="G644" s="24">
        <v>87.138824875788529</v>
      </c>
    </row>
    <row r="645" spans="1:7">
      <c r="A645" s="22" t="s">
        <v>3</v>
      </c>
      <c r="B645" s="16" t="s">
        <v>4</v>
      </c>
      <c r="C645" s="25">
        <v>3812600</v>
      </c>
      <c r="D645" s="25">
        <v>1791300</v>
      </c>
      <c r="E645" s="25">
        <v>1568317.77</v>
      </c>
      <c r="F645" s="25">
        <v>1560917.77</v>
      </c>
      <c r="G645" s="25">
        <v>87.138824875788529</v>
      </c>
    </row>
    <row r="646" spans="1:7">
      <c r="A646" s="22" t="s">
        <v>5</v>
      </c>
      <c r="B646" s="16" t="s">
        <v>6</v>
      </c>
      <c r="C646" s="25">
        <v>2754000</v>
      </c>
      <c r="D646" s="25">
        <v>1096300</v>
      </c>
      <c r="E646" s="25">
        <v>1031421.79</v>
      </c>
      <c r="F646" s="25">
        <v>1031421.79</v>
      </c>
      <c r="G646" s="25">
        <v>94.082075161908236</v>
      </c>
    </row>
    <row r="647" spans="1:7">
      <c r="A647" s="22" t="s">
        <v>7</v>
      </c>
      <c r="B647" s="16" t="s">
        <v>8</v>
      </c>
      <c r="C647" s="25">
        <v>2257400</v>
      </c>
      <c r="D647" s="25">
        <v>898600</v>
      </c>
      <c r="E647" s="25">
        <v>847030.18</v>
      </c>
      <c r="F647" s="25">
        <v>847030.18</v>
      </c>
      <c r="G647" s="25">
        <v>94.261092811039404</v>
      </c>
    </row>
    <row r="648" spans="1:7">
      <c r="A648" s="22" t="s">
        <v>9</v>
      </c>
      <c r="B648" s="16" t="s">
        <v>10</v>
      </c>
      <c r="C648" s="25">
        <v>2257400</v>
      </c>
      <c r="D648" s="25">
        <v>898600</v>
      </c>
      <c r="E648" s="25">
        <v>847030.18</v>
      </c>
      <c r="F648" s="25">
        <v>847030.18</v>
      </c>
      <c r="G648" s="25">
        <v>94.261092811039404</v>
      </c>
    </row>
    <row r="649" spans="1:7">
      <c r="A649" s="22" t="s">
        <v>11</v>
      </c>
      <c r="B649" s="16" t="s">
        <v>12</v>
      </c>
      <c r="C649" s="25">
        <v>496600</v>
      </c>
      <c r="D649" s="25">
        <v>197700</v>
      </c>
      <c r="E649" s="25">
        <v>184391.61</v>
      </c>
      <c r="F649" s="25">
        <v>184391.61</v>
      </c>
      <c r="G649" s="25">
        <v>93.268391502276174</v>
      </c>
    </row>
    <row r="650" spans="1:7">
      <c r="A650" s="22" t="s">
        <v>13</v>
      </c>
      <c r="B650" s="16" t="s">
        <v>14</v>
      </c>
      <c r="C650" s="25">
        <v>1058600</v>
      </c>
      <c r="D650" s="25">
        <v>695000</v>
      </c>
      <c r="E650" s="25">
        <v>536895.9800000001</v>
      </c>
      <c r="F650" s="25">
        <v>529495.9800000001</v>
      </c>
      <c r="G650" s="25">
        <v>76.186471942446047</v>
      </c>
    </row>
    <row r="651" spans="1:7">
      <c r="A651" s="22" t="s">
        <v>15</v>
      </c>
      <c r="B651" s="16" t="s">
        <v>16</v>
      </c>
      <c r="C651" s="25">
        <v>24000</v>
      </c>
      <c r="D651" s="25">
        <v>5000</v>
      </c>
      <c r="E651" s="25">
        <v>0</v>
      </c>
      <c r="F651" s="25">
        <v>0</v>
      </c>
      <c r="G651" s="25">
        <v>0</v>
      </c>
    </row>
    <row r="652" spans="1:7">
      <c r="A652" s="22" t="s">
        <v>19</v>
      </c>
      <c r="B652" s="16" t="s">
        <v>20</v>
      </c>
      <c r="C652" s="25">
        <v>588000</v>
      </c>
      <c r="D652" s="25">
        <v>470500</v>
      </c>
      <c r="E652" s="25">
        <v>395251.52</v>
      </c>
      <c r="F652" s="25">
        <v>387851.52000000002</v>
      </c>
      <c r="G652" s="25">
        <v>82.43390435706695</v>
      </c>
    </row>
    <row r="653" spans="1:7">
      <c r="A653" s="22" t="s">
        <v>21</v>
      </c>
      <c r="B653" s="16" t="s">
        <v>22</v>
      </c>
      <c r="C653" s="25">
        <v>9000</v>
      </c>
      <c r="D653" s="25">
        <v>6000</v>
      </c>
      <c r="E653" s="25">
        <v>0</v>
      </c>
      <c r="F653" s="25">
        <v>0</v>
      </c>
      <c r="G653" s="25">
        <v>0</v>
      </c>
    </row>
    <row r="654" spans="1:7">
      <c r="A654" s="22" t="s">
        <v>167</v>
      </c>
      <c r="B654" s="16" t="s">
        <v>23</v>
      </c>
      <c r="C654" s="25">
        <v>436000</v>
      </c>
      <c r="D654" s="25">
        <v>211900</v>
      </c>
      <c r="E654" s="25">
        <v>140079.46000000002</v>
      </c>
      <c r="F654" s="25">
        <v>140079.46000000002</v>
      </c>
      <c r="G654" s="25">
        <v>66.106399244926862</v>
      </c>
    </row>
    <row r="655" spans="1:7">
      <c r="A655" s="22" t="s">
        <v>168</v>
      </c>
      <c r="B655" s="16" t="s">
        <v>24</v>
      </c>
      <c r="C655" s="25">
        <v>333600</v>
      </c>
      <c r="D655" s="25">
        <v>168600</v>
      </c>
      <c r="E655" s="25">
        <v>116693.81</v>
      </c>
      <c r="F655" s="25">
        <v>116693.81</v>
      </c>
      <c r="G655" s="25">
        <v>69.213410438908667</v>
      </c>
    </row>
    <row r="656" spans="1:7">
      <c r="A656" s="22" t="s">
        <v>169</v>
      </c>
      <c r="B656" s="16" t="s">
        <v>25</v>
      </c>
      <c r="C656" s="25">
        <v>6600</v>
      </c>
      <c r="D656" s="25">
        <v>2900</v>
      </c>
      <c r="E656" s="25">
        <v>2047.71</v>
      </c>
      <c r="F656" s="25">
        <v>2047.71</v>
      </c>
      <c r="G656" s="25">
        <v>70.610689655172422</v>
      </c>
    </row>
    <row r="657" spans="1:7">
      <c r="A657" s="22" t="s">
        <v>170</v>
      </c>
      <c r="B657" s="16" t="s">
        <v>26</v>
      </c>
      <c r="C657" s="25">
        <v>93400</v>
      </c>
      <c r="D657" s="25">
        <v>38400</v>
      </c>
      <c r="E657" s="25">
        <v>20605.060000000001</v>
      </c>
      <c r="F657" s="25">
        <v>20605.060000000001</v>
      </c>
      <c r="G657" s="25">
        <v>53.659010416666675</v>
      </c>
    </row>
    <row r="658" spans="1:7" ht="31.5">
      <c r="A658" s="22" t="s">
        <v>172</v>
      </c>
      <c r="B658" s="16" t="s">
        <v>28</v>
      </c>
      <c r="C658" s="25">
        <v>2400</v>
      </c>
      <c r="D658" s="25">
        <v>2000</v>
      </c>
      <c r="E658" s="25">
        <v>732.88</v>
      </c>
      <c r="F658" s="25">
        <v>732.88</v>
      </c>
      <c r="G658" s="25">
        <v>36.643999999999998</v>
      </c>
    </row>
    <row r="659" spans="1:7" ht="31.5">
      <c r="A659" s="22" t="s">
        <v>29</v>
      </c>
      <c r="B659" s="16" t="s">
        <v>30</v>
      </c>
      <c r="C659" s="25">
        <v>1600</v>
      </c>
      <c r="D659" s="25">
        <v>1600</v>
      </c>
      <c r="E659" s="25">
        <v>1565</v>
      </c>
      <c r="F659" s="25">
        <v>1565</v>
      </c>
      <c r="G659" s="25">
        <v>97.8125</v>
      </c>
    </row>
    <row r="660" spans="1:7" ht="47.25">
      <c r="A660" s="22" t="s">
        <v>31</v>
      </c>
      <c r="B660" s="16" t="s">
        <v>32</v>
      </c>
      <c r="C660" s="25">
        <v>1600</v>
      </c>
      <c r="D660" s="25">
        <v>1600</v>
      </c>
      <c r="E660" s="25">
        <v>1565</v>
      </c>
      <c r="F660" s="25">
        <v>1565</v>
      </c>
      <c r="G660" s="25">
        <v>97.8125</v>
      </c>
    </row>
    <row r="661" spans="1:7" ht="47.25">
      <c r="A661" s="21" t="s">
        <v>99</v>
      </c>
      <c r="B661" s="15" t="s">
        <v>100</v>
      </c>
      <c r="C661" s="24">
        <v>12911200</v>
      </c>
      <c r="D661" s="24">
        <v>5428400</v>
      </c>
      <c r="E661" s="24">
        <v>4419992.75</v>
      </c>
      <c r="F661" s="24">
        <v>4408792.75</v>
      </c>
      <c r="G661" s="24">
        <v>81.2171680421487</v>
      </c>
    </row>
    <row r="662" spans="1:7">
      <c r="A662" s="22" t="s">
        <v>3</v>
      </c>
      <c r="B662" s="16" t="s">
        <v>4</v>
      </c>
      <c r="C662" s="25">
        <v>12911200</v>
      </c>
      <c r="D662" s="25">
        <v>5428400</v>
      </c>
      <c r="E662" s="25">
        <v>4419992.75</v>
      </c>
      <c r="F662" s="25">
        <v>4408792.75</v>
      </c>
      <c r="G662" s="25">
        <v>81.2171680421487</v>
      </c>
    </row>
    <row r="663" spans="1:7">
      <c r="A663" s="22" t="s">
        <v>5</v>
      </c>
      <c r="B663" s="16" t="s">
        <v>6</v>
      </c>
      <c r="C663" s="25">
        <v>11348400</v>
      </c>
      <c r="D663" s="25">
        <v>4629700</v>
      </c>
      <c r="E663" s="25">
        <v>4029573.35</v>
      </c>
      <c r="F663" s="25">
        <v>4029573.35</v>
      </c>
      <c r="G663" s="25">
        <v>87.03746139058687</v>
      </c>
    </row>
    <row r="664" spans="1:7">
      <c r="A664" s="22" t="s">
        <v>7</v>
      </c>
      <c r="B664" s="16" t="s">
        <v>8</v>
      </c>
      <c r="C664" s="25">
        <v>9302000</v>
      </c>
      <c r="D664" s="25">
        <v>3794700</v>
      </c>
      <c r="E664" s="25">
        <v>3300810.43</v>
      </c>
      <c r="F664" s="25">
        <v>3300810.43</v>
      </c>
      <c r="G664" s="25">
        <v>86.984753208422276</v>
      </c>
    </row>
    <row r="665" spans="1:7">
      <c r="A665" s="22" t="s">
        <v>9</v>
      </c>
      <c r="B665" s="16" t="s">
        <v>10</v>
      </c>
      <c r="C665" s="25">
        <v>9302000</v>
      </c>
      <c r="D665" s="25">
        <v>3794700</v>
      </c>
      <c r="E665" s="25">
        <v>3300810.43</v>
      </c>
      <c r="F665" s="25">
        <v>3300810.43</v>
      </c>
      <c r="G665" s="25">
        <v>86.984753208422276</v>
      </c>
    </row>
    <row r="666" spans="1:7">
      <c r="A666" s="22" t="s">
        <v>11</v>
      </c>
      <c r="B666" s="16" t="s">
        <v>12</v>
      </c>
      <c r="C666" s="25">
        <v>2046400</v>
      </c>
      <c r="D666" s="25">
        <v>835000</v>
      </c>
      <c r="E666" s="25">
        <v>728762.92</v>
      </c>
      <c r="F666" s="25">
        <v>728762.92</v>
      </c>
      <c r="G666" s="25">
        <v>87.276996407185635</v>
      </c>
    </row>
    <row r="667" spans="1:7">
      <c r="A667" s="22" t="s">
        <v>13</v>
      </c>
      <c r="B667" s="16" t="s">
        <v>14</v>
      </c>
      <c r="C667" s="25">
        <v>1562800</v>
      </c>
      <c r="D667" s="25">
        <v>798700</v>
      </c>
      <c r="E667" s="25">
        <v>390419.39999999997</v>
      </c>
      <c r="F667" s="25">
        <v>379219.39999999997</v>
      </c>
      <c r="G667" s="25">
        <v>47.479579316389128</v>
      </c>
    </row>
    <row r="668" spans="1:7">
      <c r="A668" s="22" t="s">
        <v>15</v>
      </c>
      <c r="B668" s="16" t="s">
        <v>16</v>
      </c>
      <c r="C668" s="25">
        <v>168600</v>
      </c>
      <c r="D668" s="25">
        <v>105000</v>
      </c>
      <c r="E668" s="25">
        <v>19000</v>
      </c>
      <c r="F668" s="25">
        <v>19000</v>
      </c>
      <c r="G668" s="25">
        <v>18.095238095238095</v>
      </c>
    </row>
    <row r="669" spans="1:7">
      <c r="A669" s="22" t="s">
        <v>19</v>
      </c>
      <c r="B669" s="16" t="s">
        <v>20</v>
      </c>
      <c r="C669" s="25">
        <v>306800</v>
      </c>
      <c r="D669" s="25">
        <v>121900</v>
      </c>
      <c r="E669" s="25">
        <v>108455.08</v>
      </c>
      <c r="F669" s="25">
        <v>97255.08</v>
      </c>
      <c r="G669" s="25">
        <v>79.782674323215758</v>
      </c>
    </row>
    <row r="670" spans="1:7">
      <c r="A670" s="22" t="s">
        <v>21</v>
      </c>
      <c r="B670" s="16" t="s">
        <v>22</v>
      </c>
      <c r="C670" s="25">
        <v>51000</v>
      </c>
      <c r="D670" s="25">
        <v>31000</v>
      </c>
      <c r="E670" s="25">
        <v>0</v>
      </c>
      <c r="F670" s="25">
        <v>0</v>
      </c>
      <c r="G670" s="25">
        <v>0</v>
      </c>
    </row>
    <row r="671" spans="1:7">
      <c r="A671" s="22" t="s">
        <v>167</v>
      </c>
      <c r="B671" s="16" t="s">
        <v>23</v>
      </c>
      <c r="C671" s="25">
        <v>1030900</v>
      </c>
      <c r="D671" s="25">
        <v>535300</v>
      </c>
      <c r="E671" s="25">
        <v>257559.32</v>
      </c>
      <c r="F671" s="25">
        <v>257559.32</v>
      </c>
      <c r="G671" s="25">
        <v>48.114948626938165</v>
      </c>
    </row>
    <row r="672" spans="1:7">
      <c r="A672" s="22" t="s">
        <v>169</v>
      </c>
      <c r="B672" s="16" t="s">
        <v>25</v>
      </c>
      <c r="C672" s="25">
        <v>31000</v>
      </c>
      <c r="D672" s="25">
        <v>12900</v>
      </c>
      <c r="E672" s="25">
        <v>4187.82</v>
      </c>
      <c r="F672" s="25">
        <v>4187.82</v>
      </c>
      <c r="G672" s="25">
        <v>32.463720930232554</v>
      </c>
    </row>
    <row r="673" spans="1:7">
      <c r="A673" s="22" t="s">
        <v>170</v>
      </c>
      <c r="B673" s="16" t="s">
        <v>26</v>
      </c>
      <c r="C673" s="25">
        <v>414300</v>
      </c>
      <c r="D673" s="25">
        <v>171300</v>
      </c>
      <c r="E673" s="25">
        <v>65298.239999999998</v>
      </c>
      <c r="F673" s="25">
        <v>65298.239999999998</v>
      </c>
      <c r="G673" s="25">
        <v>38.119229422066546</v>
      </c>
    </row>
    <row r="674" spans="1:7">
      <c r="A674" s="22" t="s">
        <v>171</v>
      </c>
      <c r="B674" s="16" t="s">
        <v>27</v>
      </c>
      <c r="C674" s="25">
        <v>410100</v>
      </c>
      <c r="D674" s="25">
        <v>261100</v>
      </c>
      <c r="E674" s="25">
        <v>113821.47</v>
      </c>
      <c r="F674" s="25">
        <v>113821.47</v>
      </c>
      <c r="G674" s="25">
        <v>43.593056300268096</v>
      </c>
    </row>
    <row r="675" spans="1:7" ht="31.5">
      <c r="A675" s="22" t="s">
        <v>172</v>
      </c>
      <c r="B675" s="16" t="s">
        <v>28</v>
      </c>
      <c r="C675" s="25">
        <v>175500</v>
      </c>
      <c r="D675" s="25">
        <v>90000</v>
      </c>
      <c r="E675" s="25">
        <v>74251.789999999994</v>
      </c>
      <c r="F675" s="25">
        <v>74251.789999999994</v>
      </c>
      <c r="G675" s="25">
        <v>82.501988888888874</v>
      </c>
    </row>
    <row r="676" spans="1:7" ht="31.5">
      <c r="A676" s="22" t="s">
        <v>29</v>
      </c>
      <c r="B676" s="16" t="s">
        <v>30</v>
      </c>
      <c r="C676" s="25">
        <v>5500</v>
      </c>
      <c r="D676" s="25">
        <v>5500</v>
      </c>
      <c r="E676" s="25">
        <v>5405</v>
      </c>
      <c r="F676" s="25">
        <v>5405</v>
      </c>
      <c r="G676" s="25">
        <v>98.27272727272728</v>
      </c>
    </row>
    <row r="677" spans="1:7" ht="47.25">
      <c r="A677" s="22" t="s">
        <v>31</v>
      </c>
      <c r="B677" s="16" t="s">
        <v>32</v>
      </c>
      <c r="C677" s="25">
        <v>5500</v>
      </c>
      <c r="D677" s="25">
        <v>5500</v>
      </c>
      <c r="E677" s="25">
        <v>5405</v>
      </c>
      <c r="F677" s="25">
        <v>5405</v>
      </c>
      <c r="G677" s="25">
        <v>98.27272727272728</v>
      </c>
    </row>
    <row r="678" spans="1:7" ht="31.5">
      <c r="A678" s="21" t="s">
        <v>209</v>
      </c>
      <c r="B678" s="15" t="s">
        <v>101</v>
      </c>
      <c r="C678" s="24">
        <v>2591800</v>
      </c>
      <c r="D678" s="24">
        <v>1146300</v>
      </c>
      <c r="E678" s="24">
        <v>903396.72000000009</v>
      </c>
      <c r="F678" s="24">
        <v>903036.72000000009</v>
      </c>
      <c r="G678" s="24">
        <v>78.778393090813935</v>
      </c>
    </row>
    <row r="679" spans="1:7">
      <c r="A679" s="22" t="s">
        <v>3</v>
      </c>
      <c r="B679" s="16" t="s">
        <v>4</v>
      </c>
      <c r="C679" s="25">
        <v>2591800</v>
      </c>
      <c r="D679" s="25">
        <v>1146300</v>
      </c>
      <c r="E679" s="25">
        <v>903396.72000000009</v>
      </c>
      <c r="F679" s="25">
        <v>903036.72000000009</v>
      </c>
      <c r="G679" s="25">
        <v>78.778393090813935</v>
      </c>
    </row>
    <row r="680" spans="1:7">
      <c r="A680" s="22" t="s">
        <v>5</v>
      </c>
      <c r="B680" s="16" t="s">
        <v>6</v>
      </c>
      <c r="C680" s="25">
        <v>2438400</v>
      </c>
      <c r="D680" s="25">
        <v>1081600</v>
      </c>
      <c r="E680" s="25">
        <v>869700.61</v>
      </c>
      <c r="F680" s="25">
        <v>869700.61</v>
      </c>
      <c r="G680" s="25">
        <v>80.40871024408284</v>
      </c>
    </row>
    <row r="681" spans="1:7">
      <c r="A681" s="22" t="s">
        <v>7</v>
      </c>
      <c r="B681" s="16" t="s">
        <v>8</v>
      </c>
      <c r="C681" s="25">
        <v>1998700</v>
      </c>
      <c r="D681" s="25">
        <v>886600</v>
      </c>
      <c r="E681" s="25">
        <v>712869.34</v>
      </c>
      <c r="F681" s="25">
        <v>712869.34</v>
      </c>
      <c r="G681" s="25">
        <v>80.404843221294826</v>
      </c>
    </row>
    <row r="682" spans="1:7">
      <c r="A682" s="22" t="s">
        <v>9</v>
      </c>
      <c r="B682" s="16" t="s">
        <v>10</v>
      </c>
      <c r="C682" s="25">
        <v>1998700</v>
      </c>
      <c r="D682" s="25">
        <v>886600</v>
      </c>
      <c r="E682" s="25">
        <v>712869.34</v>
      </c>
      <c r="F682" s="25">
        <v>712869.34</v>
      </c>
      <c r="G682" s="25">
        <v>80.404843221294826</v>
      </c>
    </row>
    <row r="683" spans="1:7">
      <c r="A683" s="22" t="s">
        <v>11</v>
      </c>
      <c r="B683" s="16" t="s">
        <v>12</v>
      </c>
      <c r="C683" s="25">
        <v>439700</v>
      </c>
      <c r="D683" s="25">
        <v>195000</v>
      </c>
      <c r="E683" s="25">
        <v>156831.26999999999</v>
      </c>
      <c r="F683" s="25">
        <v>156831.26999999999</v>
      </c>
      <c r="G683" s="25">
        <v>80.426292307692307</v>
      </c>
    </row>
    <row r="684" spans="1:7">
      <c r="A684" s="22" t="s">
        <v>13</v>
      </c>
      <c r="B684" s="16" t="s">
        <v>14</v>
      </c>
      <c r="C684" s="25">
        <v>153400</v>
      </c>
      <c r="D684" s="25">
        <v>64700</v>
      </c>
      <c r="E684" s="25">
        <v>33696.11</v>
      </c>
      <c r="F684" s="25">
        <v>33336.11</v>
      </c>
      <c r="G684" s="25">
        <v>51.524126738794443</v>
      </c>
    </row>
    <row r="685" spans="1:7">
      <c r="A685" s="22" t="s">
        <v>15</v>
      </c>
      <c r="B685" s="16" t="s">
        <v>16</v>
      </c>
      <c r="C685" s="25">
        <v>27000</v>
      </c>
      <c r="D685" s="25">
        <v>8000</v>
      </c>
      <c r="E685" s="25">
        <v>0</v>
      </c>
      <c r="F685" s="25">
        <v>0</v>
      </c>
      <c r="G685" s="25">
        <v>0</v>
      </c>
    </row>
    <row r="686" spans="1:7">
      <c r="A686" s="22" t="s">
        <v>19</v>
      </c>
      <c r="B686" s="16" t="s">
        <v>20</v>
      </c>
      <c r="C686" s="25">
        <v>63100</v>
      </c>
      <c r="D686" s="25">
        <v>26600</v>
      </c>
      <c r="E686" s="25">
        <v>20059</v>
      </c>
      <c r="F686" s="25">
        <v>19699</v>
      </c>
      <c r="G686" s="25">
        <v>74.056390977443613</v>
      </c>
    </row>
    <row r="687" spans="1:7">
      <c r="A687" s="22" t="s">
        <v>167</v>
      </c>
      <c r="B687" s="16" t="s">
        <v>23</v>
      </c>
      <c r="C687" s="25">
        <v>63300</v>
      </c>
      <c r="D687" s="25">
        <v>30100</v>
      </c>
      <c r="E687" s="25">
        <v>13637.11</v>
      </c>
      <c r="F687" s="25">
        <v>13637.11</v>
      </c>
      <c r="G687" s="25">
        <v>45.306013289036542</v>
      </c>
    </row>
    <row r="688" spans="1:7">
      <c r="A688" s="22" t="s">
        <v>168</v>
      </c>
      <c r="B688" s="16" t="s">
        <v>24</v>
      </c>
      <c r="C688" s="25">
        <v>27800</v>
      </c>
      <c r="D688" s="25">
        <v>14800</v>
      </c>
      <c r="E688" s="25">
        <v>7770.27</v>
      </c>
      <c r="F688" s="25">
        <v>7770.27</v>
      </c>
      <c r="G688" s="25">
        <v>52.501824324324332</v>
      </c>
    </row>
    <row r="689" spans="1:7">
      <c r="A689" s="22" t="s">
        <v>169</v>
      </c>
      <c r="B689" s="16" t="s">
        <v>25</v>
      </c>
      <c r="C689" s="25">
        <v>1000</v>
      </c>
      <c r="D689" s="25">
        <v>500</v>
      </c>
      <c r="E689" s="25">
        <v>166.18</v>
      </c>
      <c r="F689" s="25">
        <v>166.18</v>
      </c>
      <c r="G689" s="25">
        <v>33.235999999999997</v>
      </c>
    </row>
    <row r="690" spans="1:7">
      <c r="A690" s="22" t="s">
        <v>170</v>
      </c>
      <c r="B690" s="16" t="s">
        <v>26</v>
      </c>
      <c r="C690" s="25">
        <v>34500</v>
      </c>
      <c r="D690" s="25">
        <v>14800</v>
      </c>
      <c r="E690" s="25">
        <v>5700.66</v>
      </c>
      <c r="F690" s="25">
        <v>5700.66</v>
      </c>
      <c r="G690" s="25">
        <v>38.517972972972977</v>
      </c>
    </row>
    <row r="691" spans="1:7">
      <c r="A691" s="21" t="s">
        <v>210</v>
      </c>
      <c r="B691" s="15" t="s">
        <v>102</v>
      </c>
      <c r="C691" s="24">
        <v>600000</v>
      </c>
      <c r="D691" s="24">
        <v>280000</v>
      </c>
      <c r="E691" s="24">
        <v>84159</v>
      </c>
      <c r="F691" s="24">
        <v>84159</v>
      </c>
      <c r="G691" s="24">
        <v>30.056785714285716</v>
      </c>
    </row>
    <row r="692" spans="1:7">
      <c r="A692" s="22" t="s">
        <v>3</v>
      </c>
      <c r="B692" s="16" t="s">
        <v>4</v>
      </c>
      <c r="C692" s="25">
        <v>600000</v>
      </c>
      <c r="D692" s="25">
        <v>280000</v>
      </c>
      <c r="E692" s="25">
        <v>84159</v>
      </c>
      <c r="F692" s="25">
        <v>84159</v>
      </c>
      <c r="G692" s="25">
        <v>30.056785714285716</v>
      </c>
    </row>
    <row r="693" spans="1:7">
      <c r="A693" s="22" t="s">
        <v>13</v>
      </c>
      <c r="B693" s="16" t="s">
        <v>14</v>
      </c>
      <c r="C693" s="25">
        <v>600000</v>
      </c>
      <c r="D693" s="25">
        <v>280000</v>
      </c>
      <c r="E693" s="25">
        <v>84159</v>
      </c>
      <c r="F693" s="25">
        <v>84159</v>
      </c>
      <c r="G693" s="25">
        <v>30.056785714285716</v>
      </c>
    </row>
    <row r="694" spans="1:7">
      <c r="A694" s="22" t="s">
        <v>15</v>
      </c>
      <c r="B694" s="16" t="s">
        <v>16</v>
      </c>
      <c r="C694" s="25">
        <v>400000</v>
      </c>
      <c r="D694" s="25">
        <v>180000</v>
      </c>
      <c r="E694" s="25">
        <v>84159</v>
      </c>
      <c r="F694" s="25">
        <v>84159</v>
      </c>
      <c r="G694" s="25">
        <v>46.755000000000003</v>
      </c>
    </row>
    <row r="695" spans="1:7">
      <c r="A695" s="22" t="s">
        <v>19</v>
      </c>
      <c r="B695" s="16" t="s">
        <v>20</v>
      </c>
      <c r="C695" s="25">
        <v>200000</v>
      </c>
      <c r="D695" s="25">
        <v>100000</v>
      </c>
      <c r="E695" s="25">
        <v>0</v>
      </c>
      <c r="F695" s="25">
        <v>0</v>
      </c>
      <c r="G695" s="25">
        <v>0</v>
      </c>
    </row>
    <row r="696" spans="1:7" ht="47.25">
      <c r="A696" s="3" t="s">
        <v>103</v>
      </c>
      <c r="B696" s="4" t="s">
        <v>130</v>
      </c>
      <c r="C696" s="7">
        <v>7182144</v>
      </c>
      <c r="D696" s="7">
        <v>3431185</v>
      </c>
      <c r="E696" s="7">
        <v>2470821.6799999997</v>
      </c>
      <c r="F696" s="7">
        <v>2446485.2399999998</v>
      </c>
      <c r="G696" s="7">
        <v>71.30146698589553</v>
      </c>
    </row>
    <row r="697" spans="1:7">
      <c r="A697" s="22" t="s">
        <v>3</v>
      </c>
      <c r="B697" s="16" t="s">
        <v>4</v>
      </c>
      <c r="C697" s="25">
        <v>7182144</v>
      </c>
      <c r="D697" s="25">
        <v>3431185</v>
      </c>
      <c r="E697" s="25">
        <v>2470821.6799999997</v>
      </c>
      <c r="F697" s="25">
        <v>2446485.2399999998</v>
      </c>
      <c r="G697" s="25">
        <v>71.30146698589553</v>
      </c>
    </row>
    <row r="698" spans="1:7">
      <c r="A698" s="22" t="s">
        <v>5</v>
      </c>
      <c r="B698" s="16" t="s">
        <v>6</v>
      </c>
      <c r="C698" s="25">
        <v>3476744</v>
      </c>
      <c r="D698" s="25">
        <v>1539485</v>
      </c>
      <c r="E698" s="25">
        <v>1173427.2999999998</v>
      </c>
      <c r="F698" s="25">
        <v>1173427.2999999998</v>
      </c>
      <c r="G698" s="25">
        <v>76.222067769416384</v>
      </c>
    </row>
    <row r="699" spans="1:7">
      <c r="A699" s="22" t="s">
        <v>7</v>
      </c>
      <c r="B699" s="16" t="s">
        <v>8</v>
      </c>
      <c r="C699" s="25">
        <v>2848200</v>
      </c>
      <c r="D699" s="25">
        <v>1258360</v>
      </c>
      <c r="E699" s="25">
        <v>959525.7</v>
      </c>
      <c r="F699" s="25">
        <v>959525.7</v>
      </c>
      <c r="G699" s="25">
        <v>76.252082075081844</v>
      </c>
    </row>
    <row r="700" spans="1:7">
      <c r="A700" s="22" t="s">
        <v>9</v>
      </c>
      <c r="B700" s="16" t="s">
        <v>10</v>
      </c>
      <c r="C700" s="25">
        <v>2848200</v>
      </c>
      <c r="D700" s="25">
        <v>1258360</v>
      </c>
      <c r="E700" s="25">
        <v>959525.7</v>
      </c>
      <c r="F700" s="25">
        <v>959525.7</v>
      </c>
      <c r="G700" s="25">
        <v>76.252082075081844</v>
      </c>
    </row>
    <row r="701" spans="1:7">
      <c r="A701" s="22" t="s">
        <v>11</v>
      </c>
      <c r="B701" s="16" t="s">
        <v>12</v>
      </c>
      <c r="C701" s="25">
        <v>628544</v>
      </c>
      <c r="D701" s="25">
        <v>281125</v>
      </c>
      <c r="E701" s="25">
        <v>213901.6</v>
      </c>
      <c r="F701" s="25">
        <v>213901.6</v>
      </c>
      <c r="G701" s="25">
        <v>76.087718986216103</v>
      </c>
    </row>
    <row r="702" spans="1:7">
      <c r="A702" s="22" t="s">
        <v>13</v>
      </c>
      <c r="B702" s="16" t="s">
        <v>14</v>
      </c>
      <c r="C702" s="25">
        <v>2274200</v>
      </c>
      <c r="D702" s="25">
        <v>1192000</v>
      </c>
      <c r="E702" s="25">
        <v>812305.01000000013</v>
      </c>
      <c r="F702" s="25">
        <v>788505.42</v>
      </c>
      <c r="G702" s="25">
        <v>66.149783557046987</v>
      </c>
    </row>
    <row r="703" spans="1:7">
      <c r="A703" s="22" t="s">
        <v>15</v>
      </c>
      <c r="B703" s="16" t="s">
        <v>16</v>
      </c>
      <c r="C703" s="25">
        <v>1095000</v>
      </c>
      <c r="D703" s="25">
        <v>523200</v>
      </c>
      <c r="E703" s="25">
        <v>343097.1</v>
      </c>
      <c r="F703" s="25">
        <v>328534.09999999998</v>
      </c>
      <c r="G703" s="25">
        <v>62.793214831804278</v>
      </c>
    </row>
    <row r="704" spans="1:7">
      <c r="A704" s="22" t="s">
        <v>19</v>
      </c>
      <c r="B704" s="16" t="s">
        <v>20</v>
      </c>
      <c r="C704" s="25">
        <v>1110200</v>
      </c>
      <c r="D704" s="25">
        <v>632500</v>
      </c>
      <c r="E704" s="25">
        <v>441439.04</v>
      </c>
      <c r="F704" s="25">
        <v>432202.45</v>
      </c>
      <c r="G704" s="25">
        <v>68.332403162055328</v>
      </c>
    </row>
    <row r="705" spans="1:7">
      <c r="A705" s="22" t="s">
        <v>21</v>
      </c>
      <c r="B705" s="16" t="s">
        <v>22</v>
      </c>
      <c r="C705" s="25">
        <v>5000</v>
      </c>
      <c r="D705" s="25">
        <v>2000</v>
      </c>
      <c r="E705" s="25">
        <v>1280</v>
      </c>
      <c r="F705" s="25">
        <v>1280</v>
      </c>
      <c r="G705" s="25">
        <v>64</v>
      </c>
    </row>
    <row r="706" spans="1:7">
      <c r="A706" s="22" t="s">
        <v>167</v>
      </c>
      <c r="B706" s="16" t="s">
        <v>23</v>
      </c>
      <c r="C706" s="25">
        <v>58000</v>
      </c>
      <c r="D706" s="25">
        <v>28300</v>
      </c>
      <c r="E706" s="25">
        <v>26488.87</v>
      </c>
      <c r="F706" s="25">
        <v>26488.87</v>
      </c>
      <c r="G706" s="25">
        <v>93.60024734982332</v>
      </c>
    </row>
    <row r="707" spans="1:7">
      <c r="A707" s="22" t="s">
        <v>168</v>
      </c>
      <c r="B707" s="16" t="s">
        <v>24</v>
      </c>
      <c r="C707" s="25">
        <v>43300</v>
      </c>
      <c r="D707" s="25">
        <v>22400</v>
      </c>
      <c r="E707" s="25">
        <v>22004.76</v>
      </c>
      <c r="F707" s="25">
        <v>22004.76</v>
      </c>
      <c r="G707" s="25">
        <v>98.235535714285703</v>
      </c>
    </row>
    <row r="708" spans="1:7">
      <c r="A708" s="22" t="s">
        <v>169</v>
      </c>
      <c r="B708" s="16" t="s">
        <v>25</v>
      </c>
      <c r="C708" s="25">
        <v>1100</v>
      </c>
      <c r="D708" s="25">
        <v>400</v>
      </c>
      <c r="E708" s="25">
        <v>324.23</v>
      </c>
      <c r="F708" s="25">
        <v>324.23</v>
      </c>
      <c r="G708" s="25">
        <v>81.057500000000005</v>
      </c>
    </row>
    <row r="709" spans="1:7">
      <c r="A709" s="22" t="s">
        <v>170</v>
      </c>
      <c r="B709" s="16" t="s">
        <v>26</v>
      </c>
      <c r="C709" s="25">
        <v>13600</v>
      </c>
      <c r="D709" s="25">
        <v>5500</v>
      </c>
      <c r="E709" s="25">
        <v>4159.88</v>
      </c>
      <c r="F709" s="25">
        <v>4159.88</v>
      </c>
      <c r="G709" s="25">
        <v>75.634181818181816</v>
      </c>
    </row>
    <row r="710" spans="1:7" ht="31.5">
      <c r="A710" s="22" t="s">
        <v>29</v>
      </c>
      <c r="B710" s="16" t="s">
        <v>30</v>
      </c>
      <c r="C710" s="25">
        <v>6000</v>
      </c>
      <c r="D710" s="25">
        <v>6000</v>
      </c>
      <c r="E710" s="25">
        <v>0</v>
      </c>
      <c r="F710" s="25">
        <v>0</v>
      </c>
      <c r="G710" s="25">
        <v>0</v>
      </c>
    </row>
    <row r="711" spans="1:7" ht="47.25">
      <c r="A711" s="22" t="s">
        <v>31</v>
      </c>
      <c r="B711" s="16" t="s">
        <v>32</v>
      </c>
      <c r="C711" s="25">
        <v>6000</v>
      </c>
      <c r="D711" s="25">
        <v>6000</v>
      </c>
      <c r="E711" s="25">
        <v>0</v>
      </c>
      <c r="F711" s="25">
        <v>0</v>
      </c>
      <c r="G711" s="25">
        <v>0</v>
      </c>
    </row>
    <row r="712" spans="1:7">
      <c r="A712" s="22" t="s">
        <v>177</v>
      </c>
      <c r="B712" s="16" t="s">
        <v>35</v>
      </c>
      <c r="C712" s="25">
        <v>1420000</v>
      </c>
      <c r="D712" s="25">
        <v>694700</v>
      </c>
      <c r="E712" s="25">
        <v>482186</v>
      </c>
      <c r="F712" s="25">
        <v>482186</v>
      </c>
      <c r="G712" s="25">
        <v>69.409241399165111</v>
      </c>
    </row>
    <row r="713" spans="1:7">
      <c r="A713" s="22" t="s">
        <v>178</v>
      </c>
      <c r="B713" s="16" t="s">
        <v>36</v>
      </c>
      <c r="C713" s="25">
        <v>1420000</v>
      </c>
      <c r="D713" s="25">
        <v>694700</v>
      </c>
      <c r="E713" s="25">
        <v>482186</v>
      </c>
      <c r="F713" s="25">
        <v>482186</v>
      </c>
      <c r="G713" s="25">
        <v>69.409241399165111</v>
      </c>
    </row>
    <row r="714" spans="1:7">
      <c r="A714" s="22" t="s">
        <v>37</v>
      </c>
      <c r="B714" s="16" t="s">
        <v>38</v>
      </c>
      <c r="C714" s="25">
        <v>11200</v>
      </c>
      <c r="D714" s="25">
        <v>5000</v>
      </c>
      <c r="E714" s="25">
        <v>2903.37</v>
      </c>
      <c r="F714" s="25">
        <v>2366.52</v>
      </c>
      <c r="G714" s="25">
        <v>47.330399999999997</v>
      </c>
    </row>
    <row r="715" spans="1:7" ht="47.25">
      <c r="A715" s="21" t="s">
        <v>59</v>
      </c>
      <c r="B715" s="15" t="s">
        <v>60</v>
      </c>
      <c r="C715" s="24">
        <v>2042100</v>
      </c>
      <c r="D715" s="24">
        <v>1110000</v>
      </c>
      <c r="E715" s="24">
        <v>732185.79</v>
      </c>
      <c r="F715" s="24">
        <v>731648.94000000006</v>
      </c>
      <c r="G715" s="24">
        <v>65.914318918918923</v>
      </c>
    </row>
    <row r="716" spans="1:7">
      <c r="A716" s="22" t="s">
        <v>3</v>
      </c>
      <c r="B716" s="16" t="s">
        <v>4</v>
      </c>
      <c r="C716" s="25">
        <v>2042100</v>
      </c>
      <c r="D716" s="25">
        <v>1110000</v>
      </c>
      <c r="E716" s="25">
        <v>732185.79</v>
      </c>
      <c r="F716" s="25">
        <v>731648.94000000006</v>
      </c>
      <c r="G716" s="25">
        <v>65.914318918918923</v>
      </c>
    </row>
    <row r="717" spans="1:7">
      <c r="A717" s="22" t="s">
        <v>5</v>
      </c>
      <c r="B717" s="16" t="s">
        <v>6</v>
      </c>
      <c r="C717" s="25">
        <v>1932200</v>
      </c>
      <c r="D717" s="25">
        <v>1035000</v>
      </c>
      <c r="E717" s="25">
        <v>715726.47</v>
      </c>
      <c r="F717" s="25">
        <v>715726.47</v>
      </c>
      <c r="G717" s="25">
        <v>69.152315942028991</v>
      </c>
    </row>
    <row r="718" spans="1:7">
      <c r="A718" s="22" t="s">
        <v>7</v>
      </c>
      <c r="B718" s="16" t="s">
        <v>8</v>
      </c>
      <c r="C718" s="25">
        <v>1582200</v>
      </c>
      <c r="D718" s="25">
        <v>845000</v>
      </c>
      <c r="E718" s="25">
        <v>584442.15</v>
      </c>
      <c r="F718" s="25">
        <v>584442.15</v>
      </c>
      <c r="G718" s="25">
        <v>69.164751479289947</v>
      </c>
    </row>
    <row r="719" spans="1:7">
      <c r="A719" s="22" t="s">
        <v>9</v>
      </c>
      <c r="B719" s="16" t="s">
        <v>10</v>
      </c>
      <c r="C719" s="25">
        <v>1582200</v>
      </c>
      <c r="D719" s="25">
        <v>845000</v>
      </c>
      <c r="E719" s="25">
        <v>584442.15</v>
      </c>
      <c r="F719" s="25">
        <v>584442.15</v>
      </c>
      <c r="G719" s="25">
        <v>69.164751479289947</v>
      </c>
    </row>
    <row r="720" spans="1:7">
      <c r="A720" s="22" t="s">
        <v>11</v>
      </c>
      <c r="B720" s="16" t="s">
        <v>12</v>
      </c>
      <c r="C720" s="25">
        <v>350000</v>
      </c>
      <c r="D720" s="25">
        <v>190000</v>
      </c>
      <c r="E720" s="25">
        <v>131284.32</v>
      </c>
      <c r="F720" s="25">
        <v>131284.32</v>
      </c>
      <c r="G720" s="25">
        <v>69.097010526315799</v>
      </c>
    </row>
    <row r="721" spans="1:7">
      <c r="A721" s="22" t="s">
        <v>13</v>
      </c>
      <c r="B721" s="16" t="s">
        <v>14</v>
      </c>
      <c r="C721" s="25">
        <v>102200</v>
      </c>
      <c r="D721" s="25">
        <v>70000</v>
      </c>
      <c r="E721" s="25">
        <v>13555.95</v>
      </c>
      <c r="F721" s="25">
        <v>13555.95</v>
      </c>
      <c r="G721" s="25">
        <v>19.365642857142859</v>
      </c>
    </row>
    <row r="722" spans="1:7">
      <c r="A722" s="22" t="s">
        <v>15</v>
      </c>
      <c r="B722" s="16" t="s">
        <v>16</v>
      </c>
      <c r="C722" s="25">
        <v>50000</v>
      </c>
      <c r="D722" s="25">
        <v>28000</v>
      </c>
      <c r="E722" s="25">
        <v>3540.3</v>
      </c>
      <c r="F722" s="25">
        <v>3540.3</v>
      </c>
      <c r="G722" s="25">
        <v>12.643928571428573</v>
      </c>
    </row>
    <row r="723" spans="1:7">
      <c r="A723" s="22" t="s">
        <v>19</v>
      </c>
      <c r="B723" s="16" t="s">
        <v>20</v>
      </c>
      <c r="C723" s="25">
        <v>43200</v>
      </c>
      <c r="D723" s="25">
        <v>34000</v>
      </c>
      <c r="E723" s="25">
        <v>8735.65</v>
      </c>
      <c r="F723" s="25">
        <v>8735.65</v>
      </c>
      <c r="G723" s="25">
        <v>25.693088235294116</v>
      </c>
    </row>
    <row r="724" spans="1:7">
      <c r="A724" s="22" t="s">
        <v>21</v>
      </c>
      <c r="B724" s="16" t="s">
        <v>22</v>
      </c>
      <c r="C724" s="25">
        <v>3000</v>
      </c>
      <c r="D724" s="25">
        <v>2000</v>
      </c>
      <c r="E724" s="25">
        <v>1280</v>
      </c>
      <c r="F724" s="25">
        <v>1280</v>
      </c>
      <c r="G724" s="25">
        <v>64</v>
      </c>
    </row>
    <row r="725" spans="1:7" ht="31.5">
      <c r="A725" s="22" t="s">
        <v>29</v>
      </c>
      <c r="B725" s="16" t="s">
        <v>30</v>
      </c>
      <c r="C725" s="25">
        <v>6000</v>
      </c>
      <c r="D725" s="25">
        <v>6000</v>
      </c>
      <c r="E725" s="25">
        <v>0</v>
      </c>
      <c r="F725" s="25">
        <v>0</v>
      </c>
      <c r="G725" s="25">
        <v>0</v>
      </c>
    </row>
    <row r="726" spans="1:7" ht="47.25">
      <c r="A726" s="22" t="s">
        <v>31</v>
      </c>
      <c r="B726" s="16" t="s">
        <v>32</v>
      </c>
      <c r="C726" s="25">
        <v>6000</v>
      </c>
      <c r="D726" s="25">
        <v>6000</v>
      </c>
      <c r="E726" s="25">
        <v>0</v>
      </c>
      <c r="F726" s="25">
        <v>0</v>
      </c>
      <c r="G726" s="25">
        <v>0</v>
      </c>
    </row>
    <row r="727" spans="1:7">
      <c r="A727" s="22" t="s">
        <v>37</v>
      </c>
      <c r="B727" s="16" t="s">
        <v>38</v>
      </c>
      <c r="C727" s="25">
        <v>7700</v>
      </c>
      <c r="D727" s="25">
        <v>5000</v>
      </c>
      <c r="E727" s="25">
        <v>2903.37</v>
      </c>
      <c r="F727" s="25">
        <v>2366.52</v>
      </c>
      <c r="G727" s="25">
        <v>47.330399999999997</v>
      </c>
    </row>
    <row r="728" spans="1:7">
      <c r="A728" s="21" t="s">
        <v>43</v>
      </c>
      <c r="B728" s="15" t="s">
        <v>44</v>
      </c>
      <c r="C728" s="24">
        <v>99000</v>
      </c>
      <c r="D728" s="24">
        <v>69000</v>
      </c>
      <c r="E728" s="24">
        <v>39920</v>
      </c>
      <c r="F728" s="24">
        <v>39920</v>
      </c>
      <c r="G728" s="24">
        <v>57.855072463768117</v>
      </c>
    </row>
    <row r="729" spans="1:7">
      <c r="A729" s="22" t="s">
        <v>3</v>
      </c>
      <c r="B729" s="16" t="s">
        <v>4</v>
      </c>
      <c r="C729" s="25">
        <v>99000</v>
      </c>
      <c r="D729" s="25">
        <v>69000</v>
      </c>
      <c r="E729" s="25">
        <v>39920</v>
      </c>
      <c r="F729" s="25">
        <v>39920</v>
      </c>
      <c r="G729" s="25">
        <v>57.855072463768117</v>
      </c>
    </row>
    <row r="730" spans="1:7">
      <c r="A730" s="22" t="s">
        <v>13</v>
      </c>
      <c r="B730" s="16" t="s">
        <v>14</v>
      </c>
      <c r="C730" s="25">
        <v>99000</v>
      </c>
      <c r="D730" s="25">
        <v>69000</v>
      </c>
      <c r="E730" s="25">
        <v>39920</v>
      </c>
      <c r="F730" s="25">
        <v>39920</v>
      </c>
      <c r="G730" s="25">
        <v>57.855072463768117</v>
      </c>
    </row>
    <row r="731" spans="1:7">
      <c r="A731" s="22" t="s">
        <v>19</v>
      </c>
      <c r="B731" s="16" t="s">
        <v>20</v>
      </c>
      <c r="C731" s="25">
        <v>99000</v>
      </c>
      <c r="D731" s="25">
        <v>69000</v>
      </c>
      <c r="E731" s="25">
        <v>39920</v>
      </c>
      <c r="F731" s="25">
        <v>39920</v>
      </c>
      <c r="G731" s="25">
        <v>57.855072463768117</v>
      </c>
    </row>
    <row r="732" spans="1:7">
      <c r="A732" s="21" t="s">
        <v>211</v>
      </c>
      <c r="B732" s="15" t="s">
        <v>104</v>
      </c>
      <c r="C732" s="24">
        <v>1880400</v>
      </c>
      <c r="D732" s="24">
        <v>870000</v>
      </c>
      <c r="E732" s="24">
        <v>463765.5</v>
      </c>
      <c r="F732" s="24">
        <v>453765.5</v>
      </c>
      <c r="G732" s="24">
        <v>52.156954022988508</v>
      </c>
    </row>
    <row r="733" spans="1:7">
      <c r="A733" s="22" t="s">
        <v>3</v>
      </c>
      <c r="B733" s="16" t="s">
        <v>4</v>
      </c>
      <c r="C733" s="25">
        <v>1880400</v>
      </c>
      <c r="D733" s="25">
        <v>870000</v>
      </c>
      <c r="E733" s="25">
        <v>463765.5</v>
      </c>
      <c r="F733" s="25">
        <v>453765.5</v>
      </c>
      <c r="G733" s="25">
        <v>52.156954022988508</v>
      </c>
    </row>
    <row r="734" spans="1:7">
      <c r="A734" s="22" t="s">
        <v>5</v>
      </c>
      <c r="B734" s="16" t="s">
        <v>6</v>
      </c>
      <c r="C734" s="25">
        <v>633900</v>
      </c>
      <c r="D734" s="25">
        <v>238700</v>
      </c>
      <c r="E734" s="25">
        <v>226242.43</v>
      </c>
      <c r="F734" s="25">
        <v>226242.43</v>
      </c>
      <c r="G734" s="25">
        <v>94.78107666527022</v>
      </c>
    </row>
    <row r="735" spans="1:7">
      <c r="A735" s="22" t="s">
        <v>7</v>
      </c>
      <c r="B735" s="16" t="s">
        <v>8</v>
      </c>
      <c r="C735" s="25">
        <v>519600</v>
      </c>
      <c r="D735" s="25">
        <v>195700</v>
      </c>
      <c r="E735" s="25">
        <v>185363.55</v>
      </c>
      <c r="F735" s="25">
        <v>185363.55</v>
      </c>
      <c r="G735" s="25">
        <v>94.718216658150226</v>
      </c>
    </row>
    <row r="736" spans="1:7">
      <c r="A736" s="22" t="s">
        <v>9</v>
      </c>
      <c r="B736" s="16" t="s">
        <v>10</v>
      </c>
      <c r="C736" s="25">
        <v>519600</v>
      </c>
      <c r="D736" s="25">
        <v>195700</v>
      </c>
      <c r="E736" s="25">
        <v>185363.55</v>
      </c>
      <c r="F736" s="25">
        <v>185363.55</v>
      </c>
      <c r="G736" s="25">
        <v>94.718216658150226</v>
      </c>
    </row>
    <row r="737" spans="1:7">
      <c r="A737" s="22" t="s">
        <v>11</v>
      </c>
      <c r="B737" s="16" t="s">
        <v>12</v>
      </c>
      <c r="C737" s="25">
        <v>114300</v>
      </c>
      <c r="D737" s="25">
        <v>43000</v>
      </c>
      <c r="E737" s="25">
        <v>40878.879999999997</v>
      </c>
      <c r="F737" s="25">
        <v>40878.879999999997</v>
      </c>
      <c r="G737" s="25">
        <v>95.067162790697665</v>
      </c>
    </row>
    <row r="738" spans="1:7">
      <c r="A738" s="22" t="s">
        <v>13</v>
      </c>
      <c r="B738" s="16" t="s">
        <v>14</v>
      </c>
      <c r="C738" s="25">
        <v>643000</v>
      </c>
      <c r="D738" s="25">
        <v>308000</v>
      </c>
      <c r="E738" s="25">
        <v>122403.06999999999</v>
      </c>
      <c r="F738" s="25">
        <v>112403.06999999999</v>
      </c>
      <c r="G738" s="25">
        <v>36.494503246753247</v>
      </c>
    </row>
    <row r="739" spans="1:7">
      <c r="A739" s="22" t="s">
        <v>15</v>
      </c>
      <c r="B739" s="16" t="s">
        <v>16</v>
      </c>
      <c r="C739" s="25">
        <v>262000</v>
      </c>
      <c r="D739" s="25">
        <v>142200</v>
      </c>
      <c r="E739" s="25">
        <v>27040</v>
      </c>
      <c r="F739" s="25">
        <v>17040</v>
      </c>
      <c r="G739" s="25">
        <v>11.983122362869199</v>
      </c>
    </row>
    <row r="740" spans="1:7">
      <c r="A740" s="22" t="s">
        <v>19</v>
      </c>
      <c r="B740" s="16" t="s">
        <v>20</v>
      </c>
      <c r="C740" s="25">
        <v>321000</v>
      </c>
      <c r="D740" s="25">
        <v>137500</v>
      </c>
      <c r="E740" s="25">
        <v>68874.2</v>
      </c>
      <c r="F740" s="25">
        <v>68874.2</v>
      </c>
      <c r="G740" s="25">
        <v>50.090327272727272</v>
      </c>
    </row>
    <row r="741" spans="1:7">
      <c r="A741" s="22" t="s">
        <v>21</v>
      </c>
      <c r="B741" s="16" t="s">
        <v>22</v>
      </c>
      <c r="C741" s="25">
        <v>2000</v>
      </c>
      <c r="D741" s="25">
        <v>0</v>
      </c>
      <c r="E741" s="25">
        <v>0</v>
      </c>
      <c r="F741" s="25">
        <v>0</v>
      </c>
      <c r="G741" s="25">
        <v>0</v>
      </c>
    </row>
    <row r="742" spans="1:7">
      <c r="A742" s="22" t="s">
        <v>167</v>
      </c>
      <c r="B742" s="16" t="s">
        <v>23</v>
      </c>
      <c r="C742" s="25">
        <v>58000</v>
      </c>
      <c r="D742" s="25">
        <v>28300</v>
      </c>
      <c r="E742" s="25">
        <v>26488.87</v>
      </c>
      <c r="F742" s="25">
        <v>26488.87</v>
      </c>
      <c r="G742" s="25">
        <v>93.60024734982332</v>
      </c>
    </row>
    <row r="743" spans="1:7">
      <c r="A743" s="22" t="s">
        <v>168</v>
      </c>
      <c r="B743" s="16" t="s">
        <v>24</v>
      </c>
      <c r="C743" s="25">
        <v>43300</v>
      </c>
      <c r="D743" s="25">
        <v>22400</v>
      </c>
      <c r="E743" s="25">
        <v>22004.76</v>
      </c>
      <c r="F743" s="25">
        <v>22004.76</v>
      </c>
      <c r="G743" s="25">
        <v>98.235535714285703</v>
      </c>
    </row>
    <row r="744" spans="1:7">
      <c r="A744" s="22" t="s">
        <v>169</v>
      </c>
      <c r="B744" s="16" t="s">
        <v>25</v>
      </c>
      <c r="C744" s="25">
        <v>1100</v>
      </c>
      <c r="D744" s="25">
        <v>400</v>
      </c>
      <c r="E744" s="25">
        <v>324.23</v>
      </c>
      <c r="F744" s="25">
        <v>324.23</v>
      </c>
      <c r="G744" s="25">
        <v>81.057500000000005</v>
      </c>
    </row>
    <row r="745" spans="1:7">
      <c r="A745" s="22" t="s">
        <v>170</v>
      </c>
      <c r="B745" s="16" t="s">
        <v>26</v>
      </c>
      <c r="C745" s="25">
        <v>13600</v>
      </c>
      <c r="D745" s="25">
        <v>5500</v>
      </c>
      <c r="E745" s="25">
        <v>4159.88</v>
      </c>
      <c r="F745" s="25">
        <v>4159.88</v>
      </c>
      <c r="G745" s="25">
        <v>75.634181818181816</v>
      </c>
    </row>
    <row r="746" spans="1:7">
      <c r="A746" s="22" t="s">
        <v>177</v>
      </c>
      <c r="B746" s="16" t="s">
        <v>35</v>
      </c>
      <c r="C746" s="25">
        <v>600000</v>
      </c>
      <c r="D746" s="25">
        <v>323300</v>
      </c>
      <c r="E746" s="25">
        <v>115120</v>
      </c>
      <c r="F746" s="25">
        <v>115120</v>
      </c>
      <c r="G746" s="25">
        <v>35.607794618001854</v>
      </c>
    </row>
    <row r="747" spans="1:7">
      <c r="A747" s="22" t="s">
        <v>178</v>
      </c>
      <c r="B747" s="16" t="s">
        <v>36</v>
      </c>
      <c r="C747" s="25">
        <v>600000</v>
      </c>
      <c r="D747" s="25">
        <v>323300</v>
      </c>
      <c r="E747" s="25">
        <v>115120</v>
      </c>
      <c r="F747" s="25">
        <v>115120</v>
      </c>
      <c r="G747" s="25">
        <v>35.607794618001854</v>
      </c>
    </row>
    <row r="748" spans="1:7">
      <c r="A748" s="22" t="s">
        <v>37</v>
      </c>
      <c r="B748" s="16" t="s">
        <v>38</v>
      </c>
      <c r="C748" s="25">
        <v>3500</v>
      </c>
      <c r="D748" s="25">
        <v>0</v>
      </c>
      <c r="E748" s="25">
        <v>0</v>
      </c>
      <c r="F748" s="25">
        <v>0</v>
      </c>
      <c r="G748" s="25">
        <v>0</v>
      </c>
    </row>
    <row r="749" spans="1:7" ht="31.5">
      <c r="A749" s="21" t="s">
        <v>212</v>
      </c>
      <c r="B749" s="15" t="s">
        <v>105</v>
      </c>
      <c r="C749" s="24">
        <v>950000</v>
      </c>
      <c r="D749" s="24">
        <v>400000</v>
      </c>
      <c r="E749" s="24">
        <v>348644.4</v>
      </c>
      <c r="F749" s="24">
        <v>334844.81</v>
      </c>
      <c r="G749" s="24">
        <v>83.711202499999999</v>
      </c>
    </row>
    <row r="750" spans="1:7">
      <c r="A750" s="22" t="s">
        <v>3</v>
      </c>
      <c r="B750" s="16" t="s">
        <v>4</v>
      </c>
      <c r="C750" s="25">
        <v>950000</v>
      </c>
      <c r="D750" s="25">
        <v>400000</v>
      </c>
      <c r="E750" s="25">
        <v>348644.4</v>
      </c>
      <c r="F750" s="25">
        <v>334844.81</v>
      </c>
      <c r="G750" s="25">
        <v>83.711202499999999</v>
      </c>
    </row>
    <row r="751" spans="1:7">
      <c r="A751" s="22" t="s">
        <v>13</v>
      </c>
      <c r="B751" s="16" t="s">
        <v>14</v>
      </c>
      <c r="C751" s="25">
        <v>950000</v>
      </c>
      <c r="D751" s="25">
        <v>400000</v>
      </c>
      <c r="E751" s="25">
        <v>348644.4</v>
      </c>
      <c r="F751" s="25">
        <v>334844.81</v>
      </c>
      <c r="G751" s="25">
        <v>83.711202499999999</v>
      </c>
    </row>
    <row r="752" spans="1:7">
      <c r="A752" s="22" t="s">
        <v>15</v>
      </c>
      <c r="B752" s="16" t="s">
        <v>16</v>
      </c>
      <c r="C752" s="25">
        <v>580000</v>
      </c>
      <c r="D752" s="25">
        <v>180000</v>
      </c>
      <c r="E752" s="25">
        <v>157688</v>
      </c>
      <c r="F752" s="25">
        <v>153125</v>
      </c>
      <c r="G752" s="25">
        <v>85.069444444444443</v>
      </c>
    </row>
    <row r="753" spans="1:7">
      <c r="A753" s="22" t="s">
        <v>19</v>
      </c>
      <c r="B753" s="16" t="s">
        <v>20</v>
      </c>
      <c r="C753" s="25">
        <v>370000</v>
      </c>
      <c r="D753" s="25">
        <v>220000</v>
      </c>
      <c r="E753" s="25">
        <v>190956.4</v>
      </c>
      <c r="F753" s="25">
        <v>181719.81</v>
      </c>
      <c r="G753" s="25">
        <v>82.599913636363624</v>
      </c>
    </row>
    <row r="754" spans="1:7" ht="31.5">
      <c r="A754" s="21" t="s">
        <v>213</v>
      </c>
      <c r="B754" s="15" t="s">
        <v>106</v>
      </c>
      <c r="C754" s="24">
        <v>320000</v>
      </c>
      <c r="D754" s="24">
        <v>195000</v>
      </c>
      <c r="E754" s="24">
        <v>137853.19</v>
      </c>
      <c r="F754" s="24">
        <v>137853.19</v>
      </c>
      <c r="G754" s="24">
        <v>70.693943589743597</v>
      </c>
    </row>
    <row r="755" spans="1:7">
      <c r="A755" s="22" t="s">
        <v>3</v>
      </c>
      <c r="B755" s="16" t="s">
        <v>4</v>
      </c>
      <c r="C755" s="25">
        <v>320000</v>
      </c>
      <c r="D755" s="25">
        <v>195000</v>
      </c>
      <c r="E755" s="25">
        <v>137853.19</v>
      </c>
      <c r="F755" s="25">
        <v>137853.19</v>
      </c>
      <c r="G755" s="25">
        <v>70.693943589743597</v>
      </c>
    </row>
    <row r="756" spans="1:7">
      <c r="A756" s="22" t="s">
        <v>13</v>
      </c>
      <c r="B756" s="16" t="s">
        <v>14</v>
      </c>
      <c r="C756" s="25">
        <v>320000</v>
      </c>
      <c r="D756" s="25">
        <v>195000</v>
      </c>
      <c r="E756" s="25">
        <v>137853.19</v>
      </c>
      <c r="F756" s="25">
        <v>137853.19</v>
      </c>
      <c r="G756" s="25">
        <v>70.693943589743597</v>
      </c>
    </row>
    <row r="757" spans="1:7">
      <c r="A757" s="22" t="s">
        <v>15</v>
      </c>
      <c r="B757" s="16" t="s">
        <v>16</v>
      </c>
      <c r="C757" s="25">
        <v>110000</v>
      </c>
      <c r="D757" s="25">
        <v>90000</v>
      </c>
      <c r="E757" s="25">
        <v>71900.399999999994</v>
      </c>
      <c r="F757" s="25">
        <v>71900.399999999994</v>
      </c>
      <c r="G757" s="25">
        <v>79.889333333333326</v>
      </c>
    </row>
    <row r="758" spans="1:7">
      <c r="A758" s="22" t="s">
        <v>19</v>
      </c>
      <c r="B758" s="16" t="s">
        <v>20</v>
      </c>
      <c r="C758" s="25">
        <v>210000</v>
      </c>
      <c r="D758" s="25">
        <v>105000</v>
      </c>
      <c r="E758" s="25">
        <v>65952.789999999994</v>
      </c>
      <c r="F758" s="25">
        <v>65952.789999999994</v>
      </c>
      <c r="G758" s="25">
        <v>62.812180952380949</v>
      </c>
    </row>
    <row r="759" spans="1:7" ht="47.25">
      <c r="A759" s="21" t="s">
        <v>258</v>
      </c>
      <c r="B759" s="15" t="s">
        <v>259</v>
      </c>
      <c r="C759" s="24">
        <v>103944</v>
      </c>
      <c r="D759" s="24">
        <v>31185</v>
      </c>
      <c r="E759" s="24">
        <v>10394.4</v>
      </c>
      <c r="F759" s="24">
        <v>10394.4</v>
      </c>
      <c r="G759" s="24">
        <v>33.331409331409326</v>
      </c>
    </row>
    <row r="760" spans="1:7">
      <c r="A760" s="22" t="s">
        <v>3</v>
      </c>
      <c r="B760" s="16" t="s">
        <v>4</v>
      </c>
      <c r="C760" s="25">
        <v>103944</v>
      </c>
      <c r="D760" s="25">
        <v>31185</v>
      </c>
      <c r="E760" s="25">
        <v>10394.4</v>
      </c>
      <c r="F760" s="25">
        <v>10394.4</v>
      </c>
      <c r="G760" s="25">
        <v>33.331409331409326</v>
      </c>
    </row>
    <row r="761" spans="1:7">
      <c r="A761" s="22" t="s">
        <v>5</v>
      </c>
      <c r="B761" s="16" t="s">
        <v>6</v>
      </c>
      <c r="C761" s="25">
        <v>103944</v>
      </c>
      <c r="D761" s="25">
        <v>31185</v>
      </c>
      <c r="E761" s="25">
        <v>10394.4</v>
      </c>
      <c r="F761" s="25">
        <v>10394.4</v>
      </c>
      <c r="G761" s="25">
        <v>33.331409331409326</v>
      </c>
    </row>
    <row r="762" spans="1:7">
      <c r="A762" s="22" t="s">
        <v>7</v>
      </c>
      <c r="B762" s="16" t="s">
        <v>8</v>
      </c>
      <c r="C762" s="25">
        <v>85200</v>
      </c>
      <c r="D762" s="25">
        <v>25560</v>
      </c>
      <c r="E762" s="25">
        <v>8520</v>
      </c>
      <c r="F762" s="25">
        <v>8520</v>
      </c>
      <c r="G762" s="25">
        <v>33.333333333333329</v>
      </c>
    </row>
    <row r="763" spans="1:7">
      <c r="A763" s="22" t="s">
        <v>9</v>
      </c>
      <c r="B763" s="16" t="s">
        <v>10</v>
      </c>
      <c r="C763" s="25">
        <v>85200</v>
      </c>
      <c r="D763" s="25">
        <v>25560</v>
      </c>
      <c r="E763" s="25">
        <v>8520</v>
      </c>
      <c r="F763" s="25">
        <v>8520</v>
      </c>
      <c r="G763" s="25">
        <v>33.333333333333329</v>
      </c>
    </row>
    <row r="764" spans="1:7">
      <c r="A764" s="22" t="s">
        <v>11</v>
      </c>
      <c r="B764" s="16" t="s">
        <v>12</v>
      </c>
      <c r="C764" s="25">
        <v>18744</v>
      </c>
      <c r="D764" s="25">
        <v>5625</v>
      </c>
      <c r="E764" s="25">
        <v>1874.4</v>
      </c>
      <c r="F764" s="25">
        <v>1874.4</v>
      </c>
      <c r="G764" s="25">
        <v>33.32266666666667</v>
      </c>
    </row>
    <row r="765" spans="1:7" ht="63">
      <c r="A765" s="21" t="s">
        <v>214</v>
      </c>
      <c r="B765" s="15" t="s">
        <v>107</v>
      </c>
      <c r="C765" s="24">
        <v>1786700</v>
      </c>
      <c r="D765" s="24">
        <v>756000</v>
      </c>
      <c r="E765" s="24">
        <v>738058.4</v>
      </c>
      <c r="F765" s="24">
        <v>738058.4</v>
      </c>
      <c r="G765" s="24">
        <v>97.626772486772495</v>
      </c>
    </row>
    <row r="766" spans="1:7">
      <c r="A766" s="22" t="s">
        <v>3</v>
      </c>
      <c r="B766" s="16" t="s">
        <v>4</v>
      </c>
      <c r="C766" s="25">
        <v>1786700</v>
      </c>
      <c r="D766" s="25">
        <v>756000</v>
      </c>
      <c r="E766" s="25">
        <v>738058.4</v>
      </c>
      <c r="F766" s="25">
        <v>738058.4</v>
      </c>
      <c r="G766" s="25">
        <v>97.626772486772495</v>
      </c>
    </row>
    <row r="767" spans="1:7">
      <c r="A767" s="22" t="s">
        <v>5</v>
      </c>
      <c r="B767" s="16" t="s">
        <v>6</v>
      </c>
      <c r="C767" s="25">
        <v>806700</v>
      </c>
      <c r="D767" s="25">
        <v>234600</v>
      </c>
      <c r="E767" s="25">
        <v>221064</v>
      </c>
      <c r="F767" s="25">
        <v>221064</v>
      </c>
      <c r="G767" s="25">
        <v>94.230179028132994</v>
      </c>
    </row>
    <row r="768" spans="1:7">
      <c r="A768" s="22" t="s">
        <v>7</v>
      </c>
      <c r="B768" s="16" t="s">
        <v>8</v>
      </c>
      <c r="C768" s="25">
        <v>661200</v>
      </c>
      <c r="D768" s="25">
        <v>192100</v>
      </c>
      <c r="E768" s="25">
        <v>181200</v>
      </c>
      <c r="F768" s="25">
        <v>181200</v>
      </c>
      <c r="G768" s="25">
        <v>94.325871941697031</v>
      </c>
    </row>
    <row r="769" spans="1:7">
      <c r="A769" s="22" t="s">
        <v>9</v>
      </c>
      <c r="B769" s="16" t="s">
        <v>10</v>
      </c>
      <c r="C769" s="25">
        <v>661200</v>
      </c>
      <c r="D769" s="25">
        <v>192100</v>
      </c>
      <c r="E769" s="25">
        <v>181200</v>
      </c>
      <c r="F769" s="25">
        <v>181200</v>
      </c>
      <c r="G769" s="25">
        <v>94.325871941697031</v>
      </c>
    </row>
    <row r="770" spans="1:7">
      <c r="A770" s="22" t="s">
        <v>11</v>
      </c>
      <c r="B770" s="16" t="s">
        <v>12</v>
      </c>
      <c r="C770" s="25">
        <v>145500</v>
      </c>
      <c r="D770" s="25">
        <v>42500</v>
      </c>
      <c r="E770" s="25">
        <v>39864</v>
      </c>
      <c r="F770" s="25">
        <v>39864</v>
      </c>
      <c r="G770" s="25">
        <v>93.797647058823529</v>
      </c>
    </row>
    <row r="771" spans="1:7">
      <c r="A771" s="22" t="s">
        <v>13</v>
      </c>
      <c r="B771" s="16" t="s">
        <v>14</v>
      </c>
      <c r="C771" s="25">
        <v>160000</v>
      </c>
      <c r="D771" s="25">
        <v>150000</v>
      </c>
      <c r="E771" s="25">
        <v>149928.4</v>
      </c>
      <c r="F771" s="25">
        <v>149928.4</v>
      </c>
      <c r="G771" s="25">
        <v>99.952266666666674</v>
      </c>
    </row>
    <row r="772" spans="1:7">
      <c r="A772" s="22" t="s">
        <v>15</v>
      </c>
      <c r="B772" s="16" t="s">
        <v>16</v>
      </c>
      <c r="C772" s="25">
        <v>93000</v>
      </c>
      <c r="D772" s="25">
        <v>83000</v>
      </c>
      <c r="E772" s="25">
        <v>82928.399999999994</v>
      </c>
      <c r="F772" s="25">
        <v>82928.399999999994</v>
      </c>
      <c r="G772" s="25">
        <v>99.913734939759024</v>
      </c>
    </row>
    <row r="773" spans="1:7">
      <c r="A773" s="22" t="s">
        <v>19</v>
      </c>
      <c r="B773" s="16" t="s">
        <v>20</v>
      </c>
      <c r="C773" s="25">
        <v>67000</v>
      </c>
      <c r="D773" s="25">
        <v>67000</v>
      </c>
      <c r="E773" s="25">
        <v>67000</v>
      </c>
      <c r="F773" s="25">
        <v>67000</v>
      </c>
      <c r="G773" s="25">
        <v>100</v>
      </c>
    </row>
    <row r="774" spans="1:7">
      <c r="A774" s="22" t="s">
        <v>177</v>
      </c>
      <c r="B774" s="16" t="s">
        <v>35</v>
      </c>
      <c r="C774" s="25">
        <v>820000</v>
      </c>
      <c r="D774" s="25">
        <v>371400</v>
      </c>
      <c r="E774" s="25">
        <v>367066</v>
      </c>
      <c r="F774" s="25">
        <v>367066</v>
      </c>
      <c r="G774" s="25">
        <v>98.833064081852456</v>
      </c>
    </row>
    <row r="775" spans="1:7">
      <c r="A775" s="22" t="s">
        <v>178</v>
      </c>
      <c r="B775" s="16" t="s">
        <v>36</v>
      </c>
      <c r="C775" s="25">
        <v>820000</v>
      </c>
      <c r="D775" s="25">
        <v>371400</v>
      </c>
      <c r="E775" s="25">
        <v>367066</v>
      </c>
      <c r="F775" s="25">
        <v>367066</v>
      </c>
      <c r="G775" s="25">
        <v>98.833064081852456</v>
      </c>
    </row>
    <row r="776" spans="1:7" ht="47.25">
      <c r="A776" s="3" t="s">
        <v>108</v>
      </c>
      <c r="B776" s="4" t="s">
        <v>131</v>
      </c>
      <c r="C776" s="7">
        <v>143061210</v>
      </c>
      <c r="D776" s="7">
        <v>81192410</v>
      </c>
      <c r="E776" s="7">
        <v>71779979.810000002</v>
      </c>
      <c r="F776" s="7">
        <v>71769412.179999992</v>
      </c>
      <c r="G776" s="7">
        <v>88.394238057473586</v>
      </c>
    </row>
    <row r="777" spans="1:7">
      <c r="A777" s="22" t="s">
        <v>3</v>
      </c>
      <c r="B777" s="16" t="s">
        <v>4</v>
      </c>
      <c r="C777" s="25">
        <v>143061210</v>
      </c>
      <c r="D777" s="25">
        <v>81192410</v>
      </c>
      <c r="E777" s="25">
        <v>71779979.810000002</v>
      </c>
      <c r="F777" s="25">
        <v>71769412.179999992</v>
      </c>
      <c r="G777" s="25">
        <v>88.394238057473586</v>
      </c>
    </row>
    <row r="778" spans="1:7">
      <c r="A778" s="22" t="s">
        <v>5</v>
      </c>
      <c r="B778" s="16" t="s">
        <v>6</v>
      </c>
      <c r="C778" s="25">
        <v>3502400</v>
      </c>
      <c r="D778" s="25">
        <v>1598300</v>
      </c>
      <c r="E778" s="25">
        <v>1239625.06</v>
      </c>
      <c r="F778" s="25">
        <v>1239625.06</v>
      </c>
      <c r="G778" s="25">
        <v>77.558972658449605</v>
      </c>
    </row>
    <row r="779" spans="1:7">
      <c r="A779" s="22" t="s">
        <v>7</v>
      </c>
      <c r="B779" s="16" t="s">
        <v>8</v>
      </c>
      <c r="C779" s="25">
        <v>2870700</v>
      </c>
      <c r="D779" s="25">
        <v>1310000</v>
      </c>
      <c r="E779" s="25">
        <v>1016086.12</v>
      </c>
      <c r="F779" s="25">
        <v>1016086.12</v>
      </c>
      <c r="G779" s="25">
        <v>77.563825954198478</v>
      </c>
    </row>
    <row r="780" spans="1:7">
      <c r="A780" s="22" t="s">
        <v>9</v>
      </c>
      <c r="B780" s="16" t="s">
        <v>10</v>
      </c>
      <c r="C780" s="25">
        <v>2870700</v>
      </c>
      <c r="D780" s="25">
        <v>1310000</v>
      </c>
      <c r="E780" s="25">
        <v>1016086.12</v>
      </c>
      <c r="F780" s="25">
        <v>1016086.12</v>
      </c>
      <c r="G780" s="25">
        <v>77.563825954198478</v>
      </c>
    </row>
    <row r="781" spans="1:7">
      <c r="A781" s="22" t="s">
        <v>11</v>
      </c>
      <c r="B781" s="16" t="s">
        <v>12</v>
      </c>
      <c r="C781" s="25">
        <v>631700</v>
      </c>
      <c r="D781" s="25">
        <v>288300</v>
      </c>
      <c r="E781" s="25">
        <v>223538.94</v>
      </c>
      <c r="F781" s="25">
        <v>223538.94</v>
      </c>
      <c r="G781" s="25">
        <v>77.536919875130067</v>
      </c>
    </row>
    <row r="782" spans="1:7">
      <c r="A782" s="22" t="s">
        <v>13</v>
      </c>
      <c r="B782" s="16" t="s">
        <v>14</v>
      </c>
      <c r="C782" s="25">
        <v>46759100</v>
      </c>
      <c r="D782" s="25">
        <v>21554500</v>
      </c>
      <c r="E782" s="25">
        <v>17276064.120000001</v>
      </c>
      <c r="F782" s="25">
        <v>17276064.120000001</v>
      </c>
      <c r="G782" s="25">
        <v>80.15061411770165</v>
      </c>
    </row>
    <row r="783" spans="1:7">
      <c r="A783" s="22" t="s">
        <v>15</v>
      </c>
      <c r="B783" s="16" t="s">
        <v>16</v>
      </c>
      <c r="C783" s="25">
        <v>202800</v>
      </c>
      <c r="D783" s="25">
        <v>162800</v>
      </c>
      <c r="E783" s="25">
        <v>152310.5</v>
      </c>
      <c r="F783" s="25">
        <v>152310.5</v>
      </c>
      <c r="G783" s="25">
        <v>93.556818181818187</v>
      </c>
    </row>
    <row r="784" spans="1:7">
      <c r="A784" s="22" t="s">
        <v>19</v>
      </c>
      <c r="B784" s="16" t="s">
        <v>20</v>
      </c>
      <c r="C784" s="25">
        <v>36351400</v>
      </c>
      <c r="D784" s="25">
        <v>17144400</v>
      </c>
      <c r="E784" s="25">
        <v>14031683.75</v>
      </c>
      <c r="F784" s="25">
        <v>14031683.75</v>
      </c>
      <c r="G784" s="25">
        <v>81.844122570635307</v>
      </c>
    </row>
    <row r="785" spans="1:7">
      <c r="A785" s="22" t="s">
        <v>21</v>
      </c>
      <c r="B785" s="16" t="s">
        <v>22</v>
      </c>
      <c r="C785" s="25">
        <v>5500</v>
      </c>
      <c r="D785" s="25">
        <v>5500</v>
      </c>
      <c r="E785" s="25">
        <v>5500</v>
      </c>
      <c r="F785" s="25">
        <v>5500</v>
      </c>
      <c r="G785" s="25">
        <v>100</v>
      </c>
    </row>
    <row r="786" spans="1:7">
      <c r="A786" s="22" t="s">
        <v>167</v>
      </c>
      <c r="B786" s="16" t="s">
        <v>23</v>
      </c>
      <c r="C786" s="25">
        <v>9979400</v>
      </c>
      <c r="D786" s="25">
        <v>4021800</v>
      </c>
      <c r="E786" s="25">
        <v>3081939.87</v>
      </c>
      <c r="F786" s="25">
        <v>3081939.87</v>
      </c>
      <c r="G786" s="25">
        <v>76.630858570789201</v>
      </c>
    </row>
    <row r="787" spans="1:7">
      <c r="A787" s="22" t="s">
        <v>168</v>
      </c>
      <c r="B787" s="16" t="s">
        <v>24</v>
      </c>
      <c r="C787" s="25">
        <v>8600</v>
      </c>
      <c r="D787" s="25">
        <v>4300</v>
      </c>
      <c r="E787" s="25">
        <v>2215.0500000000002</v>
      </c>
      <c r="F787" s="25">
        <v>2215.0500000000002</v>
      </c>
      <c r="G787" s="25">
        <v>51.512790697674426</v>
      </c>
    </row>
    <row r="788" spans="1:7">
      <c r="A788" s="22" t="s">
        <v>169</v>
      </c>
      <c r="B788" s="16" t="s">
        <v>25</v>
      </c>
      <c r="C788" s="25">
        <v>600</v>
      </c>
      <c r="D788" s="25">
        <v>250</v>
      </c>
      <c r="E788" s="25">
        <v>47.42</v>
      </c>
      <c r="F788" s="25">
        <v>47.42</v>
      </c>
      <c r="G788" s="25">
        <v>18.968</v>
      </c>
    </row>
    <row r="789" spans="1:7">
      <c r="A789" s="22" t="s">
        <v>170</v>
      </c>
      <c r="B789" s="16" t="s">
        <v>26</v>
      </c>
      <c r="C789" s="25">
        <v>9955200</v>
      </c>
      <c r="D789" s="25">
        <v>4002250</v>
      </c>
      <c r="E789" s="25">
        <v>3079506.1999999997</v>
      </c>
      <c r="F789" s="25">
        <v>3079506.1999999997</v>
      </c>
      <c r="G789" s="25">
        <v>76.944373789743253</v>
      </c>
    </row>
    <row r="790" spans="1:7">
      <c r="A790" s="22" t="s">
        <v>171</v>
      </c>
      <c r="B790" s="16" t="s">
        <v>27</v>
      </c>
      <c r="C790" s="25">
        <v>15000</v>
      </c>
      <c r="D790" s="25">
        <v>15000</v>
      </c>
      <c r="E790" s="25">
        <v>171.2</v>
      </c>
      <c r="F790" s="25">
        <v>171.2</v>
      </c>
      <c r="G790" s="25">
        <v>1.1413333333333333</v>
      </c>
    </row>
    <row r="791" spans="1:7" ht="31.5">
      <c r="A791" s="22" t="s">
        <v>29</v>
      </c>
      <c r="B791" s="16" t="s">
        <v>30</v>
      </c>
      <c r="C791" s="25">
        <v>220000</v>
      </c>
      <c r="D791" s="25">
        <v>220000</v>
      </c>
      <c r="E791" s="25">
        <v>4630</v>
      </c>
      <c r="F791" s="25">
        <v>4630</v>
      </c>
      <c r="G791" s="25">
        <v>2.1045454545454545</v>
      </c>
    </row>
    <row r="792" spans="1:7" ht="47.25">
      <c r="A792" s="22" t="s">
        <v>31</v>
      </c>
      <c r="B792" s="16" t="s">
        <v>32</v>
      </c>
      <c r="C792" s="25">
        <v>220000</v>
      </c>
      <c r="D792" s="25">
        <v>220000</v>
      </c>
      <c r="E792" s="25">
        <v>4630</v>
      </c>
      <c r="F792" s="25">
        <v>4630</v>
      </c>
      <c r="G792" s="25">
        <v>2.1045454545454545</v>
      </c>
    </row>
    <row r="793" spans="1:7">
      <c r="A793" s="22" t="s">
        <v>175</v>
      </c>
      <c r="B793" s="16" t="s">
        <v>33</v>
      </c>
      <c r="C793" s="25">
        <v>92782310</v>
      </c>
      <c r="D793" s="25">
        <v>58030010</v>
      </c>
      <c r="E793" s="25">
        <v>53259210.200000003</v>
      </c>
      <c r="F793" s="25">
        <v>53249803.470000006</v>
      </c>
      <c r="G793" s="25">
        <v>91.762526785709682</v>
      </c>
    </row>
    <row r="794" spans="1:7" ht="31.5">
      <c r="A794" s="22" t="s">
        <v>176</v>
      </c>
      <c r="B794" s="16" t="s">
        <v>34</v>
      </c>
      <c r="C794" s="25">
        <v>92782310</v>
      </c>
      <c r="D794" s="25">
        <v>58030010</v>
      </c>
      <c r="E794" s="25">
        <v>53259210.200000003</v>
      </c>
      <c r="F794" s="25">
        <v>53249803.470000006</v>
      </c>
      <c r="G794" s="25">
        <v>91.762526785709682</v>
      </c>
    </row>
    <row r="795" spans="1:7">
      <c r="A795" s="22" t="s">
        <v>37</v>
      </c>
      <c r="B795" s="16" t="s">
        <v>38</v>
      </c>
      <c r="C795" s="25">
        <v>17400</v>
      </c>
      <c r="D795" s="25">
        <v>9600</v>
      </c>
      <c r="E795" s="25">
        <v>5080.43</v>
      </c>
      <c r="F795" s="25">
        <v>3919.53</v>
      </c>
      <c r="G795" s="25">
        <v>40.828437500000007</v>
      </c>
    </row>
    <row r="796" spans="1:7" ht="47.25">
      <c r="A796" s="21" t="s">
        <v>59</v>
      </c>
      <c r="B796" s="15" t="s">
        <v>60</v>
      </c>
      <c r="C796" s="24">
        <v>4294900</v>
      </c>
      <c r="D796" s="24">
        <v>1875900</v>
      </c>
      <c r="E796" s="24">
        <v>1450227.92</v>
      </c>
      <c r="F796" s="24">
        <v>1449067.02</v>
      </c>
      <c r="G796" s="24">
        <v>77.246496081880707</v>
      </c>
    </row>
    <row r="797" spans="1:7">
      <c r="A797" s="22" t="s">
        <v>3</v>
      </c>
      <c r="B797" s="16" t="s">
        <v>4</v>
      </c>
      <c r="C797" s="25">
        <v>4294900</v>
      </c>
      <c r="D797" s="25">
        <v>1875900</v>
      </c>
      <c r="E797" s="25">
        <v>1450227.92</v>
      </c>
      <c r="F797" s="25">
        <v>1449067.02</v>
      </c>
      <c r="G797" s="25">
        <v>77.246496081880707</v>
      </c>
    </row>
    <row r="798" spans="1:7">
      <c r="A798" s="22" t="s">
        <v>5</v>
      </c>
      <c r="B798" s="16" t="s">
        <v>6</v>
      </c>
      <c r="C798" s="25">
        <v>3502400</v>
      </c>
      <c r="D798" s="25">
        <v>1598300</v>
      </c>
      <c r="E798" s="25">
        <v>1239625.06</v>
      </c>
      <c r="F798" s="25">
        <v>1239625.06</v>
      </c>
      <c r="G798" s="25">
        <v>77.558972658449605</v>
      </c>
    </row>
    <row r="799" spans="1:7">
      <c r="A799" s="22" t="s">
        <v>7</v>
      </c>
      <c r="B799" s="16" t="s">
        <v>8</v>
      </c>
      <c r="C799" s="25">
        <v>2870700</v>
      </c>
      <c r="D799" s="25">
        <v>1310000</v>
      </c>
      <c r="E799" s="25">
        <v>1016086.12</v>
      </c>
      <c r="F799" s="25">
        <v>1016086.12</v>
      </c>
      <c r="G799" s="25">
        <v>77.563825954198478</v>
      </c>
    </row>
    <row r="800" spans="1:7">
      <c r="A800" s="22" t="s">
        <v>9</v>
      </c>
      <c r="B800" s="16" t="s">
        <v>10</v>
      </c>
      <c r="C800" s="25">
        <v>2870700</v>
      </c>
      <c r="D800" s="25">
        <v>1310000</v>
      </c>
      <c r="E800" s="25">
        <v>1016086.12</v>
      </c>
      <c r="F800" s="25">
        <v>1016086.12</v>
      </c>
      <c r="G800" s="25">
        <v>77.563825954198478</v>
      </c>
    </row>
    <row r="801" spans="1:7">
      <c r="A801" s="22" t="s">
        <v>11</v>
      </c>
      <c r="B801" s="16" t="s">
        <v>12</v>
      </c>
      <c r="C801" s="25">
        <v>631700</v>
      </c>
      <c r="D801" s="25">
        <v>288300</v>
      </c>
      <c r="E801" s="25">
        <v>223538.94</v>
      </c>
      <c r="F801" s="25">
        <v>223538.94</v>
      </c>
      <c r="G801" s="25">
        <v>77.536919875130067</v>
      </c>
    </row>
    <row r="802" spans="1:7">
      <c r="A802" s="22" t="s">
        <v>13</v>
      </c>
      <c r="B802" s="16" t="s">
        <v>14</v>
      </c>
      <c r="C802" s="25">
        <v>775100</v>
      </c>
      <c r="D802" s="25">
        <v>268000</v>
      </c>
      <c r="E802" s="25">
        <v>205522.43</v>
      </c>
      <c r="F802" s="25">
        <v>205522.43</v>
      </c>
      <c r="G802" s="25">
        <v>76.687473880597011</v>
      </c>
    </row>
    <row r="803" spans="1:7">
      <c r="A803" s="22" t="s">
        <v>15</v>
      </c>
      <c r="B803" s="16" t="s">
        <v>16</v>
      </c>
      <c r="C803" s="25">
        <v>202800</v>
      </c>
      <c r="D803" s="25">
        <v>162800</v>
      </c>
      <c r="E803" s="25">
        <v>152310.5</v>
      </c>
      <c r="F803" s="25">
        <v>152310.5</v>
      </c>
      <c r="G803" s="25">
        <v>93.556818181818187</v>
      </c>
    </row>
    <row r="804" spans="1:7">
      <c r="A804" s="22" t="s">
        <v>19</v>
      </c>
      <c r="B804" s="16" t="s">
        <v>20</v>
      </c>
      <c r="C804" s="25">
        <v>552400</v>
      </c>
      <c r="D804" s="25">
        <v>92900</v>
      </c>
      <c r="E804" s="25">
        <v>44974.43</v>
      </c>
      <c r="F804" s="25">
        <v>44974.43</v>
      </c>
      <c r="G804" s="25">
        <v>48.411657696447797</v>
      </c>
    </row>
    <row r="805" spans="1:7">
      <c r="A805" s="22" t="s">
        <v>21</v>
      </c>
      <c r="B805" s="16" t="s">
        <v>22</v>
      </c>
      <c r="C805" s="25">
        <v>5500</v>
      </c>
      <c r="D805" s="25">
        <v>5500</v>
      </c>
      <c r="E805" s="25">
        <v>5500</v>
      </c>
      <c r="F805" s="25">
        <v>5500</v>
      </c>
      <c r="G805" s="25">
        <v>100</v>
      </c>
    </row>
    <row r="806" spans="1:7">
      <c r="A806" s="22" t="s">
        <v>167</v>
      </c>
      <c r="B806" s="16" t="s">
        <v>23</v>
      </c>
      <c r="C806" s="25">
        <v>14400</v>
      </c>
      <c r="D806" s="25">
        <v>6800</v>
      </c>
      <c r="E806" s="25">
        <v>2737.5</v>
      </c>
      <c r="F806" s="25">
        <v>2737.5</v>
      </c>
      <c r="G806" s="25">
        <v>40.257352941176471</v>
      </c>
    </row>
    <row r="807" spans="1:7">
      <c r="A807" s="22" t="s">
        <v>168</v>
      </c>
      <c r="B807" s="16" t="s">
        <v>24</v>
      </c>
      <c r="C807" s="25">
        <v>8600</v>
      </c>
      <c r="D807" s="25">
        <v>4300</v>
      </c>
      <c r="E807" s="25">
        <v>2215.0500000000002</v>
      </c>
      <c r="F807" s="25">
        <v>2215.0500000000002</v>
      </c>
      <c r="G807" s="25">
        <v>51.512790697674426</v>
      </c>
    </row>
    <row r="808" spans="1:7">
      <c r="A808" s="22" t="s">
        <v>169</v>
      </c>
      <c r="B808" s="16" t="s">
        <v>25</v>
      </c>
      <c r="C808" s="25">
        <v>600</v>
      </c>
      <c r="D808" s="25">
        <v>250</v>
      </c>
      <c r="E808" s="25">
        <v>47.42</v>
      </c>
      <c r="F808" s="25">
        <v>47.42</v>
      </c>
      <c r="G808" s="25">
        <v>18.968</v>
      </c>
    </row>
    <row r="809" spans="1:7">
      <c r="A809" s="22" t="s">
        <v>170</v>
      </c>
      <c r="B809" s="16" t="s">
        <v>26</v>
      </c>
      <c r="C809" s="25">
        <v>5200</v>
      </c>
      <c r="D809" s="25">
        <v>2250</v>
      </c>
      <c r="E809" s="25">
        <v>475.03</v>
      </c>
      <c r="F809" s="25">
        <v>475.03</v>
      </c>
      <c r="G809" s="25">
        <v>21.112444444444442</v>
      </c>
    </row>
    <row r="810" spans="1:7">
      <c r="A810" s="22" t="s">
        <v>37</v>
      </c>
      <c r="B810" s="16" t="s">
        <v>38</v>
      </c>
      <c r="C810" s="25">
        <v>17400</v>
      </c>
      <c r="D810" s="25">
        <v>9600</v>
      </c>
      <c r="E810" s="25">
        <v>5080.43</v>
      </c>
      <c r="F810" s="25">
        <v>3919.53</v>
      </c>
      <c r="G810" s="25">
        <v>40.828437500000007</v>
      </c>
    </row>
    <row r="811" spans="1:7" ht="31.5">
      <c r="A811" s="21" t="s">
        <v>41</v>
      </c>
      <c r="B811" s="15" t="s">
        <v>42</v>
      </c>
      <c r="C811" s="24">
        <v>25000</v>
      </c>
      <c r="D811" s="24">
        <v>25000</v>
      </c>
      <c r="E811" s="24">
        <v>2200</v>
      </c>
      <c r="F811" s="24">
        <v>2200</v>
      </c>
      <c r="G811" s="24">
        <v>8.7999999999999989</v>
      </c>
    </row>
    <row r="812" spans="1:7">
      <c r="A812" s="22" t="s">
        <v>3</v>
      </c>
      <c r="B812" s="16" t="s">
        <v>4</v>
      </c>
      <c r="C812" s="25">
        <v>25000</v>
      </c>
      <c r="D812" s="25">
        <v>25000</v>
      </c>
      <c r="E812" s="25">
        <v>2200</v>
      </c>
      <c r="F812" s="25">
        <v>2200</v>
      </c>
      <c r="G812" s="25">
        <v>8.7999999999999989</v>
      </c>
    </row>
    <row r="813" spans="1:7">
      <c r="A813" s="22" t="s">
        <v>13</v>
      </c>
      <c r="B813" s="16" t="s">
        <v>14</v>
      </c>
      <c r="C813" s="25">
        <v>25000</v>
      </c>
      <c r="D813" s="25">
        <v>25000</v>
      </c>
      <c r="E813" s="25">
        <v>2200</v>
      </c>
      <c r="F813" s="25">
        <v>2200</v>
      </c>
      <c r="G813" s="25">
        <v>8.7999999999999989</v>
      </c>
    </row>
    <row r="814" spans="1:7" ht="31.5">
      <c r="A814" s="22" t="s">
        <v>29</v>
      </c>
      <c r="B814" s="16" t="s">
        <v>30</v>
      </c>
      <c r="C814" s="25">
        <v>25000</v>
      </c>
      <c r="D814" s="25">
        <v>25000</v>
      </c>
      <c r="E814" s="25">
        <v>2200</v>
      </c>
      <c r="F814" s="25">
        <v>2200</v>
      </c>
      <c r="G814" s="25">
        <v>8.7999999999999989</v>
      </c>
    </row>
    <row r="815" spans="1:7" ht="47.25">
      <c r="A815" s="22" t="s">
        <v>31</v>
      </c>
      <c r="B815" s="16" t="s">
        <v>32</v>
      </c>
      <c r="C815" s="25">
        <v>25000</v>
      </c>
      <c r="D815" s="25">
        <v>25000</v>
      </c>
      <c r="E815" s="25">
        <v>2200</v>
      </c>
      <c r="F815" s="25">
        <v>2200</v>
      </c>
      <c r="G815" s="25">
        <v>8.7999999999999989</v>
      </c>
    </row>
    <row r="816" spans="1:7">
      <c r="A816" s="21" t="s">
        <v>43</v>
      </c>
      <c r="B816" s="15" t="s">
        <v>44</v>
      </c>
      <c r="C816" s="24">
        <v>99000</v>
      </c>
      <c r="D816" s="24">
        <v>41500</v>
      </c>
      <c r="E816" s="24">
        <v>37425</v>
      </c>
      <c r="F816" s="24">
        <v>37425</v>
      </c>
      <c r="G816" s="24">
        <v>90.180722891566262</v>
      </c>
    </row>
    <row r="817" spans="1:7">
      <c r="A817" s="22" t="s">
        <v>3</v>
      </c>
      <c r="B817" s="16" t="s">
        <v>4</v>
      </c>
      <c r="C817" s="25">
        <v>99000</v>
      </c>
      <c r="D817" s="25">
        <v>41500</v>
      </c>
      <c r="E817" s="25">
        <v>37425</v>
      </c>
      <c r="F817" s="25">
        <v>37425</v>
      </c>
      <c r="G817" s="25">
        <v>90.180722891566262</v>
      </c>
    </row>
    <row r="818" spans="1:7">
      <c r="A818" s="22" t="s">
        <v>13</v>
      </c>
      <c r="B818" s="16" t="s">
        <v>14</v>
      </c>
      <c r="C818" s="25">
        <v>99000</v>
      </c>
      <c r="D818" s="25">
        <v>41500</v>
      </c>
      <c r="E818" s="25">
        <v>37425</v>
      </c>
      <c r="F818" s="25">
        <v>37425</v>
      </c>
      <c r="G818" s="25">
        <v>90.180722891566262</v>
      </c>
    </row>
    <row r="819" spans="1:7">
      <c r="A819" s="22" t="s">
        <v>19</v>
      </c>
      <c r="B819" s="16" t="s">
        <v>20</v>
      </c>
      <c r="C819" s="25">
        <v>99000</v>
      </c>
      <c r="D819" s="25">
        <v>41500</v>
      </c>
      <c r="E819" s="25">
        <v>37425</v>
      </c>
      <c r="F819" s="25">
        <v>37425</v>
      </c>
      <c r="G819" s="25">
        <v>90.180722891566262</v>
      </c>
    </row>
    <row r="820" spans="1:7">
      <c r="A820" s="21" t="s">
        <v>109</v>
      </c>
      <c r="B820" s="15" t="s">
        <v>110</v>
      </c>
      <c r="C820" s="24">
        <v>30000</v>
      </c>
      <c r="D820" s="24">
        <v>10000</v>
      </c>
      <c r="E820" s="24">
        <v>4563.6499999999996</v>
      </c>
      <c r="F820" s="24">
        <v>4563.6499999999996</v>
      </c>
      <c r="G820" s="24">
        <v>45.636499999999998</v>
      </c>
    </row>
    <row r="821" spans="1:7">
      <c r="A821" s="22" t="s">
        <v>3</v>
      </c>
      <c r="B821" s="16" t="s">
        <v>4</v>
      </c>
      <c r="C821" s="25">
        <v>30000</v>
      </c>
      <c r="D821" s="25">
        <v>10000</v>
      </c>
      <c r="E821" s="25">
        <v>4563.6499999999996</v>
      </c>
      <c r="F821" s="25">
        <v>4563.6499999999996</v>
      </c>
      <c r="G821" s="25">
        <v>45.636499999999998</v>
      </c>
    </row>
    <row r="822" spans="1:7">
      <c r="A822" s="22" t="s">
        <v>175</v>
      </c>
      <c r="B822" s="16" t="s">
        <v>33</v>
      </c>
      <c r="C822" s="25">
        <v>30000</v>
      </c>
      <c r="D822" s="25">
        <v>10000</v>
      </c>
      <c r="E822" s="25">
        <v>4563.6499999999996</v>
      </c>
      <c r="F822" s="25">
        <v>4563.6499999999996</v>
      </c>
      <c r="G822" s="25">
        <v>45.636499999999998</v>
      </c>
    </row>
    <row r="823" spans="1:7" ht="31.5">
      <c r="A823" s="22" t="s">
        <v>176</v>
      </c>
      <c r="B823" s="16" t="s">
        <v>34</v>
      </c>
      <c r="C823" s="25">
        <v>30000</v>
      </c>
      <c r="D823" s="25">
        <v>10000</v>
      </c>
      <c r="E823" s="25">
        <v>4563.6499999999996</v>
      </c>
      <c r="F823" s="25">
        <v>4563.6499999999996</v>
      </c>
      <c r="G823" s="25">
        <v>45.636499999999998</v>
      </c>
    </row>
    <row r="824" spans="1:7" ht="31.5">
      <c r="A824" s="21" t="s">
        <v>156</v>
      </c>
      <c r="B824" s="15" t="s">
        <v>157</v>
      </c>
      <c r="C824" s="24">
        <v>319069</v>
      </c>
      <c r="D824" s="24">
        <v>319069</v>
      </c>
      <c r="E824" s="24">
        <v>0</v>
      </c>
      <c r="F824" s="24">
        <v>0</v>
      </c>
      <c r="G824" s="24">
        <v>0</v>
      </c>
    </row>
    <row r="825" spans="1:7">
      <c r="A825" s="22" t="s">
        <v>3</v>
      </c>
      <c r="B825" s="16" t="s">
        <v>4</v>
      </c>
      <c r="C825" s="25">
        <v>319069</v>
      </c>
      <c r="D825" s="25">
        <v>319069</v>
      </c>
      <c r="E825" s="25">
        <v>0</v>
      </c>
      <c r="F825" s="25">
        <v>0</v>
      </c>
      <c r="G825" s="25">
        <v>0</v>
      </c>
    </row>
    <row r="826" spans="1:7">
      <c r="A826" s="22" t="s">
        <v>175</v>
      </c>
      <c r="B826" s="16" t="s">
        <v>33</v>
      </c>
      <c r="C826" s="25">
        <v>319069</v>
      </c>
      <c r="D826" s="25">
        <v>319069</v>
      </c>
      <c r="E826" s="25">
        <v>0</v>
      </c>
      <c r="F826" s="25">
        <v>0</v>
      </c>
      <c r="G826" s="25">
        <v>0</v>
      </c>
    </row>
    <row r="827" spans="1:7" ht="31.5">
      <c r="A827" s="22" t="s">
        <v>176</v>
      </c>
      <c r="B827" s="16" t="s">
        <v>34</v>
      </c>
      <c r="C827" s="25">
        <v>319069</v>
      </c>
      <c r="D827" s="25">
        <v>319069</v>
      </c>
      <c r="E827" s="25">
        <v>0</v>
      </c>
      <c r="F827" s="25">
        <v>0</v>
      </c>
      <c r="G827" s="25">
        <v>0</v>
      </c>
    </row>
    <row r="828" spans="1:7" ht="31.5">
      <c r="A828" s="21" t="s">
        <v>215</v>
      </c>
      <c r="B828" s="15" t="s">
        <v>111</v>
      </c>
      <c r="C828" s="24">
        <v>300000</v>
      </c>
      <c r="D828" s="24">
        <v>300000</v>
      </c>
      <c r="E828" s="24">
        <v>0</v>
      </c>
      <c r="F828" s="24">
        <v>0</v>
      </c>
      <c r="G828" s="24">
        <v>0</v>
      </c>
    </row>
    <row r="829" spans="1:7">
      <c r="A829" s="22" t="s">
        <v>3</v>
      </c>
      <c r="B829" s="16" t="s">
        <v>4</v>
      </c>
      <c r="C829" s="25">
        <v>300000</v>
      </c>
      <c r="D829" s="25">
        <v>300000</v>
      </c>
      <c r="E829" s="25">
        <v>0</v>
      </c>
      <c r="F829" s="25">
        <v>0</v>
      </c>
      <c r="G829" s="25">
        <v>0</v>
      </c>
    </row>
    <row r="830" spans="1:7">
      <c r="A830" s="22" t="s">
        <v>175</v>
      </c>
      <c r="B830" s="16" t="s">
        <v>33</v>
      </c>
      <c r="C830" s="25">
        <v>300000</v>
      </c>
      <c r="D830" s="25">
        <v>300000</v>
      </c>
      <c r="E830" s="25">
        <v>0</v>
      </c>
      <c r="F830" s="25">
        <v>0</v>
      </c>
      <c r="G830" s="25">
        <v>0</v>
      </c>
    </row>
    <row r="831" spans="1:7" ht="31.5">
      <c r="A831" s="22" t="s">
        <v>176</v>
      </c>
      <c r="B831" s="16" t="s">
        <v>34</v>
      </c>
      <c r="C831" s="25">
        <v>300000</v>
      </c>
      <c r="D831" s="25">
        <v>300000</v>
      </c>
      <c r="E831" s="25">
        <v>0</v>
      </c>
      <c r="F831" s="25">
        <v>0</v>
      </c>
      <c r="G831" s="25">
        <v>0</v>
      </c>
    </row>
    <row r="832" spans="1:7" ht="31.5">
      <c r="A832" s="21" t="s">
        <v>216</v>
      </c>
      <c r="B832" s="15" t="s">
        <v>112</v>
      </c>
      <c r="C832" s="24">
        <v>1493000</v>
      </c>
      <c r="D832" s="24">
        <v>625000</v>
      </c>
      <c r="E832" s="24">
        <v>513755.42</v>
      </c>
      <c r="F832" s="24">
        <v>513755.42</v>
      </c>
      <c r="G832" s="24">
        <v>82.20086719999999</v>
      </c>
    </row>
    <row r="833" spans="1:7">
      <c r="A833" s="22" t="s">
        <v>3</v>
      </c>
      <c r="B833" s="16" t="s">
        <v>4</v>
      </c>
      <c r="C833" s="25">
        <v>1493000</v>
      </c>
      <c r="D833" s="25">
        <v>625000</v>
      </c>
      <c r="E833" s="25">
        <v>513755.42</v>
      </c>
      <c r="F833" s="25">
        <v>513755.42</v>
      </c>
      <c r="G833" s="25">
        <v>82.20086719999999</v>
      </c>
    </row>
    <row r="834" spans="1:7">
      <c r="A834" s="22" t="s">
        <v>175</v>
      </c>
      <c r="B834" s="16" t="s">
        <v>33</v>
      </c>
      <c r="C834" s="25">
        <v>1493000</v>
      </c>
      <c r="D834" s="25">
        <v>625000</v>
      </c>
      <c r="E834" s="25">
        <v>513755.42</v>
      </c>
      <c r="F834" s="25">
        <v>513755.42</v>
      </c>
      <c r="G834" s="25">
        <v>82.20086719999999</v>
      </c>
    </row>
    <row r="835" spans="1:7" ht="31.5">
      <c r="A835" s="22" t="s">
        <v>176</v>
      </c>
      <c r="B835" s="16" t="s">
        <v>34</v>
      </c>
      <c r="C835" s="25">
        <v>1493000</v>
      </c>
      <c r="D835" s="25">
        <v>625000</v>
      </c>
      <c r="E835" s="25">
        <v>513755.42</v>
      </c>
      <c r="F835" s="25">
        <v>513755.42</v>
      </c>
      <c r="G835" s="25">
        <v>82.20086719999999</v>
      </c>
    </row>
    <row r="836" spans="1:7">
      <c r="A836" s="21" t="s">
        <v>182</v>
      </c>
      <c r="B836" s="15" t="s">
        <v>51</v>
      </c>
      <c r="C836" s="24">
        <v>74010000</v>
      </c>
      <c r="D836" s="24">
        <v>30250000</v>
      </c>
      <c r="E836" s="24">
        <v>25614878.890000001</v>
      </c>
      <c r="F836" s="24">
        <v>25605472.16</v>
      </c>
      <c r="G836" s="24">
        <v>84.646188958677683</v>
      </c>
    </row>
    <row r="837" spans="1:7">
      <c r="A837" s="22" t="s">
        <v>3</v>
      </c>
      <c r="B837" s="16" t="s">
        <v>4</v>
      </c>
      <c r="C837" s="25">
        <v>74010000</v>
      </c>
      <c r="D837" s="25">
        <v>30250000</v>
      </c>
      <c r="E837" s="25">
        <v>25614878.890000001</v>
      </c>
      <c r="F837" s="25">
        <v>25605472.16</v>
      </c>
      <c r="G837" s="25">
        <v>84.646188958677683</v>
      </c>
    </row>
    <row r="838" spans="1:7">
      <c r="A838" s="22" t="s">
        <v>13</v>
      </c>
      <c r="B838" s="16" t="s">
        <v>14</v>
      </c>
      <c r="C838" s="25">
        <v>20160000</v>
      </c>
      <c r="D838" s="25">
        <v>8920000</v>
      </c>
      <c r="E838" s="25">
        <v>6735730.29</v>
      </c>
      <c r="F838" s="25">
        <v>6735730.29</v>
      </c>
      <c r="G838" s="25">
        <v>75.51267141255606</v>
      </c>
    </row>
    <row r="839" spans="1:7">
      <c r="A839" s="22" t="s">
        <v>19</v>
      </c>
      <c r="B839" s="16" t="s">
        <v>20</v>
      </c>
      <c r="C839" s="25">
        <v>10000000</v>
      </c>
      <c r="D839" s="25">
        <v>4710000</v>
      </c>
      <c r="E839" s="25">
        <v>3654097.92</v>
      </c>
      <c r="F839" s="25">
        <v>3654097.92</v>
      </c>
      <c r="G839" s="25">
        <v>77.581696815286634</v>
      </c>
    </row>
    <row r="840" spans="1:7">
      <c r="A840" s="22" t="s">
        <v>167</v>
      </c>
      <c r="B840" s="16" t="s">
        <v>23</v>
      </c>
      <c r="C840" s="25">
        <v>9965000</v>
      </c>
      <c r="D840" s="25">
        <v>4015000</v>
      </c>
      <c r="E840" s="25">
        <v>3079202.37</v>
      </c>
      <c r="F840" s="25">
        <v>3079202.37</v>
      </c>
      <c r="G840" s="25">
        <v>76.692462515566632</v>
      </c>
    </row>
    <row r="841" spans="1:7">
      <c r="A841" s="22" t="s">
        <v>170</v>
      </c>
      <c r="B841" s="16" t="s">
        <v>26</v>
      </c>
      <c r="C841" s="25">
        <v>9950000</v>
      </c>
      <c r="D841" s="25">
        <v>4000000</v>
      </c>
      <c r="E841" s="25">
        <v>3079031.17</v>
      </c>
      <c r="F841" s="25">
        <v>3079031.17</v>
      </c>
      <c r="G841" s="25">
        <v>76.975779250000002</v>
      </c>
    </row>
    <row r="842" spans="1:7">
      <c r="A842" s="22" t="s">
        <v>171</v>
      </c>
      <c r="B842" s="16" t="s">
        <v>27</v>
      </c>
      <c r="C842" s="25">
        <v>15000</v>
      </c>
      <c r="D842" s="25">
        <v>15000</v>
      </c>
      <c r="E842" s="25">
        <v>171.2</v>
      </c>
      <c r="F842" s="25">
        <v>171.2</v>
      </c>
      <c r="G842" s="25">
        <v>1.1413333333333333</v>
      </c>
    </row>
    <row r="843" spans="1:7" ht="31.5">
      <c r="A843" s="22" t="s">
        <v>29</v>
      </c>
      <c r="B843" s="16" t="s">
        <v>30</v>
      </c>
      <c r="C843" s="25">
        <v>195000</v>
      </c>
      <c r="D843" s="25">
        <v>195000</v>
      </c>
      <c r="E843" s="25">
        <v>2430</v>
      </c>
      <c r="F843" s="25">
        <v>2430</v>
      </c>
      <c r="G843" s="25">
        <v>1.2461538461538462</v>
      </c>
    </row>
    <row r="844" spans="1:7" ht="47.25">
      <c r="A844" s="22" t="s">
        <v>31</v>
      </c>
      <c r="B844" s="16" t="s">
        <v>32</v>
      </c>
      <c r="C844" s="25">
        <v>195000</v>
      </c>
      <c r="D844" s="25">
        <v>195000</v>
      </c>
      <c r="E844" s="25">
        <v>2430</v>
      </c>
      <c r="F844" s="25">
        <v>2430</v>
      </c>
      <c r="G844" s="25">
        <v>1.2461538461538462</v>
      </c>
    </row>
    <row r="845" spans="1:7">
      <c r="A845" s="22" t="s">
        <v>175</v>
      </c>
      <c r="B845" s="16" t="s">
        <v>33</v>
      </c>
      <c r="C845" s="25">
        <v>53850000</v>
      </c>
      <c r="D845" s="25">
        <v>21330000</v>
      </c>
      <c r="E845" s="25">
        <v>18879148.600000001</v>
      </c>
      <c r="F845" s="25">
        <v>18869741.870000001</v>
      </c>
      <c r="G845" s="25">
        <v>88.465737787154254</v>
      </c>
    </row>
    <row r="846" spans="1:7" ht="31.5">
      <c r="A846" s="22" t="s">
        <v>176</v>
      </c>
      <c r="B846" s="16" t="s">
        <v>34</v>
      </c>
      <c r="C846" s="25">
        <v>53850000</v>
      </c>
      <c r="D846" s="25">
        <v>21330000</v>
      </c>
      <c r="E846" s="25">
        <v>18879148.600000001</v>
      </c>
      <c r="F846" s="25">
        <v>18869741.870000001</v>
      </c>
      <c r="G846" s="25">
        <v>88.465737787154254</v>
      </c>
    </row>
    <row r="847" spans="1:7" ht="47.25">
      <c r="A847" s="21" t="s">
        <v>217</v>
      </c>
      <c r="B847" s="15" t="s">
        <v>113</v>
      </c>
      <c r="C847" s="24">
        <v>25700000</v>
      </c>
      <c r="D847" s="24">
        <v>12300000</v>
      </c>
      <c r="E847" s="24">
        <v>10295186.4</v>
      </c>
      <c r="F847" s="24">
        <v>10295186.4</v>
      </c>
      <c r="G847" s="24">
        <v>83.700702439024383</v>
      </c>
    </row>
    <row r="848" spans="1:7">
      <c r="A848" s="22" t="s">
        <v>3</v>
      </c>
      <c r="B848" s="16" t="s">
        <v>4</v>
      </c>
      <c r="C848" s="25">
        <v>25700000</v>
      </c>
      <c r="D848" s="25">
        <v>12300000</v>
      </c>
      <c r="E848" s="25">
        <v>10295186.4</v>
      </c>
      <c r="F848" s="25">
        <v>10295186.4</v>
      </c>
      <c r="G848" s="25">
        <v>83.700702439024383</v>
      </c>
    </row>
    <row r="849" spans="1:7">
      <c r="A849" s="22" t="s">
        <v>13</v>
      </c>
      <c r="B849" s="16" t="s">
        <v>14</v>
      </c>
      <c r="C849" s="25">
        <v>25700000</v>
      </c>
      <c r="D849" s="25">
        <v>12300000</v>
      </c>
      <c r="E849" s="25">
        <v>10295186.4</v>
      </c>
      <c r="F849" s="25">
        <v>10295186.4</v>
      </c>
      <c r="G849" s="25">
        <v>83.700702439024383</v>
      </c>
    </row>
    <row r="850" spans="1:7">
      <c r="A850" s="22" t="s">
        <v>19</v>
      </c>
      <c r="B850" s="16" t="s">
        <v>20</v>
      </c>
      <c r="C850" s="25">
        <v>25700000</v>
      </c>
      <c r="D850" s="25">
        <v>12300000</v>
      </c>
      <c r="E850" s="25">
        <v>10295186.4</v>
      </c>
      <c r="F850" s="25">
        <v>10295186.4</v>
      </c>
      <c r="G850" s="25">
        <v>83.700702439024383</v>
      </c>
    </row>
    <row r="851" spans="1:7">
      <c r="A851" s="21" t="s">
        <v>218</v>
      </c>
      <c r="B851" s="15" t="s">
        <v>114</v>
      </c>
      <c r="C851" s="24">
        <v>34769300</v>
      </c>
      <c r="D851" s="24">
        <v>33609300</v>
      </c>
      <c r="E851" s="24">
        <v>32695104.210000001</v>
      </c>
      <c r="F851" s="24">
        <v>32695104.210000001</v>
      </c>
      <c r="G851" s="24">
        <v>97.27993207237283</v>
      </c>
    </row>
    <row r="852" spans="1:7">
      <c r="A852" s="22" t="s">
        <v>3</v>
      </c>
      <c r="B852" s="16" t="s">
        <v>4</v>
      </c>
      <c r="C852" s="25">
        <v>34769300</v>
      </c>
      <c r="D852" s="25">
        <v>33609300</v>
      </c>
      <c r="E852" s="25">
        <v>32695104.210000001</v>
      </c>
      <c r="F852" s="25">
        <v>32695104.210000001</v>
      </c>
      <c r="G852" s="25">
        <v>97.27993207237283</v>
      </c>
    </row>
    <row r="853" spans="1:7">
      <c r="A853" s="22" t="s">
        <v>175</v>
      </c>
      <c r="B853" s="16" t="s">
        <v>33</v>
      </c>
      <c r="C853" s="25">
        <v>34769300</v>
      </c>
      <c r="D853" s="25">
        <v>33609300</v>
      </c>
      <c r="E853" s="25">
        <v>32695104.210000001</v>
      </c>
      <c r="F853" s="25">
        <v>32695104.210000001</v>
      </c>
      <c r="G853" s="25">
        <v>97.27993207237283</v>
      </c>
    </row>
    <row r="854" spans="1:7" ht="31.5">
      <c r="A854" s="22" t="s">
        <v>176</v>
      </c>
      <c r="B854" s="16" t="s">
        <v>34</v>
      </c>
      <c r="C854" s="25">
        <v>34769300</v>
      </c>
      <c r="D854" s="25">
        <v>33609300</v>
      </c>
      <c r="E854" s="25">
        <v>32695104.210000001</v>
      </c>
      <c r="F854" s="25">
        <v>32695104.210000001</v>
      </c>
      <c r="G854" s="25">
        <v>97.27993207237283</v>
      </c>
    </row>
    <row r="855" spans="1:7" ht="31.5">
      <c r="A855" s="21" t="s">
        <v>219</v>
      </c>
      <c r="B855" s="15" t="s">
        <v>53</v>
      </c>
      <c r="C855" s="24">
        <v>2008241</v>
      </c>
      <c r="D855" s="24">
        <v>1823941</v>
      </c>
      <c r="E855" s="24">
        <v>1162632.32</v>
      </c>
      <c r="F855" s="24">
        <v>1162632.32</v>
      </c>
      <c r="G855" s="24">
        <v>63.742868875692807</v>
      </c>
    </row>
    <row r="856" spans="1:7">
      <c r="A856" s="22" t="s">
        <v>3</v>
      </c>
      <c r="B856" s="16" t="s">
        <v>4</v>
      </c>
      <c r="C856" s="25">
        <v>2008241</v>
      </c>
      <c r="D856" s="25">
        <v>1823941</v>
      </c>
      <c r="E856" s="25">
        <v>1162632.32</v>
      </c>
      <c r="F856" s="25">
        <v>1162632.32</v>
      </c>
      <c r="G856" s="25">
        <v>63.742868875692807</v>
      </c>
    </row>
    <row r="857" spans="1:7">
      <c r="A857" s="22" t="s">
        <v>175</v>
      </c>
      <c r="B857" s="16" t="s">
        <v>33</v>
      </c>
      <c r="C857" s="25">
        <v>2008241</v>
      </c>
      <c r="D857" s="25">
        <v>1823941</v>
      </c>
      <c r="E857" s="25">
        <v>1162632.32</v>
      </c>
      <c r="F857" s="25">
        <v>1162632.32</v>
      </c>
      <c r="G857" s="25">
        <v>63.742868875692807</v>
      </c>
    </row>
    <row r="858" spans="1:7" ht="31.5">
      <c r="A858" s="22" t="s">
        <v>176</v>
      </c>
      <c r="B858" s="16" t="s">
        <v>34</v>
      </c>
      <c r="C858" s="25">
        <v>2008241</v>
      </c>
      <c r="D858" s="25">
        <v>1823941</v>
      </c>
      <c r="E858" s="25">
        <v>1162632.32</v>
      </c>
      <c r="F858" s="25">
        <v>1162632.32</v>
      </c>
      <c r="G858" s="25">
        <v>63.742868875692807</v>
      </c>
    </row>
    <row r="859" spans="1:7">
      <c r="A859" s="21" t="s">
        <v>56</v>
      </c>
      <c r="B859" s="15" t="s">
        <v>57</v>
      </c>
      <c r="C859" s="24">
        <v>12700</v>
      </c>
      <c r="D859" s="24">
        <v>12700</v>
      </c>
      <c r="E859" s="24">
        <v>4006</v>
      </c>
      <c r="F859" s="24">
        <v>4006</v>
      </c>
      <c r="G859" s="24">
        <v>31.543307086614174</v>
      </c>
    </row>
    <row r="860" spans="1:7">
      <c r="A860" s="22" t="s">
        <v>3</v>
      </c>
      <c r="B860" s="16" t="s">
        <v>4</v>
      </c>
      <c r="C860" s="25">
        <v>12700</v>
      </c>
      <c r="D860" s="25">
        <v>12700</v>
      </c>
      <c r="E860" s="25">
        <v>4006</v>
      </c>
      <c r="F860" s="25">
        <v>4006</v>
      </c>
      <c r="G860" s="25">
        <v>31.543307086614174</v>
      </c>
    </row>
    <row r="861" spans="1:7">
      <c r="A861" s="22" t="s">
        <v>175</v>
      </c>
      <c r="B861" s="16" t="s">
        <v>33</v>
      </c>
      <c r="C861" s="25">
        <v>12700</v>
      </c>
      <c r="D861" s="25">
        <v>12700</v>
      </c>
      <c r="E861" s="25">
        <v>4006</v>
      </c>
      <c r="F861" s="25">
        <v>4006</v>
      </c>
      <c r="G861" s="25">
        <v>31.543307086614174</v>
      </c>
    </row>
    <row r="862" spans="1:7" ht="31.5">
      <c r="A862" s="22" t="s">
        <v>176</v>
      </c>
      <c r="B862" s="16" t="s">
        <v>34</v>
      </c>
      <c r="C862" s="25">
        <v>12700</v>
      </c>
      <c r="D862" s="25">
        <v>12700</v>
      </c>
      <c r="E862" s="25">
        <v>4006</v>
      </c>
      <c r="F862" s="25">
        <v>4006</v>
      </c>
      <c r="G862" s="25">
        <v>31.543307086614174</v>
      </c>
    </row>
    <row r="863" spans="1:7" ht="47.25">
      <c r="A863" s="3" t="s">
        <v>115</v>
      </c>
      <c r="B863" s="4" t="s">
        <v>132</v>
      </c>
      <c r="C863" s="7">
        <v>4485000</v>
      </c>
      <c r="D863" s="7">
        <v>2188100</v>
      </c>
      <c r="E863" s="7">
        <v>1621680.91</v>
      </c>
      <c r="F863" s="7">
        <v>1616972.5</v>
      </c>
      <c r="G863" s="7">
        <v>73.898473561537401</v>
      </c>
    </row>
    <row r="864" spans="1:7">
      <c r="A864" s="22" t="s">
        <v>3</v>
      </c>
      <c r="B864" s="16" t="s">
        <v>4</v>
      </c>
      <c r="C864" s="25">
        <v>4485000</v>
      </c>
      <c r="D864" s="25">
        <v>2188100</v>
      </c>
      <c r="E864" s="25">
        <v>1621680.91</v>
      </c>
      <c r="F864" s="25">
        <v>1616972.5</v>
      </c>
      <c r="G864" s="25">
        <v>73.898473561537401</v>
      </c>
    </row>
    <row r="865" spans="1:7">
      <c r="A865" s="22" t="s">
        <v>5</v>
      </c>
      <c r="B865" s="16" t="s">
        <v>6</v>
      </c>
      <c r="C865" s="25">
        <v>4270900</v>
      </c>
      <c r="D865" s="25">
        <v>2068750</v>
      </c>
      <c r="E865" s="25">
        <v>1558506.51</v>
      </c>
      <c r="F865" s="25">
        <v>1558506.51</v>
      </c>
      <c r="G865" s="25">
        <v>75.335662114803625</v>
      </c>
    </row>
    <row r="866" spans="1:7">
      <c r="A866" s="22" t="s">
        <v>7</v>
      </c>
      <c r="B866" s="16" t="s">
        <v>8</v>
      </c>
      <c r="C866" s="25">
        <v>3500800</v>
      </c>
      <c r="D866" s="25">
        <v>1695700</v>
      </c>
      <c r="E866" s="25">
        <v>1275253.5</v>
      </c>
      <c r="F866" s="25">
        <v>1275253.5</v>
      </c>
      <c r="G866" s="25">
        <v>75.205136521790408</v>
      </c>
    </row>
    <row r="867" spans="1:7">
      <c r="A867" s="22" t="s">
        <v>9</v>
      </c>
      <c r="B867" s="16" t="s">
        <v>10</v>
      </c>
      <c r="C867" s="25">
        <v>3500800</v>
      </c>
      <c r="D867" s="25">
        <v>1695700</v>
      </c>
      <c r="E867" s="25">
        <v>1275253.5</v>
      </c>
      <c r="F867" s="25">
        <v>1275253.5</v>
      </c>
      <c r="G867" s="25">
        <v>75.205136521790408</v>
      </c>
    </row>
    <row r="868" spans="1:7">
      <c r="A868" s="22" t="s">
        <v>11</v>
      </c>
      <c r="B868" s="16" t="s">
        <v>12</v>
      </c>
      <c r="C868" s="25">
        <v>770100</v>
      </c>
      <c r="D868" s="25">
        <v>373050</v>
      </c>
      <c r="E868" s="25">
        <v>283253.01</v>
      </c>
      <c r="F868" s="25">
        <v>283253.01</v>
      </c>
      <c r="G868" s="25">
        <v>75.92896662645758</v>
      </c>
    </row>
    <row r="869" spans="1:7">
      <c r="A869" s="22" t="s">
        <v>13</v>
      </c>
      <c r="B869" s="16" t="s">
        <v>14</v>
      </c>
      <c r="C869" s="25">
        <v>196600</v>
      </c>
      <c r="D869" s="25">
        <v>110750</v>
      </c>
      <c r="E869" s="25">
        <v>56798.14</v>
      </c>
      <c r="F869" s="25">
        <v>53264.14</v>
      </c>
      <c r="G869" s="25">
        <v>48.094031602708803</v>
      </c>
    </row>
    <row r="870" spans="1:7">
      <c r="A870" s="22" t="s">
        <v>15</v>
      </c>
      <c r="B870" s="16" t="s">
        <v>16</v>
      </c>
      <c r="C870" s="25">
        <v>48000</v>
      </c>
      <c r="D870" s="25">
        <v>38000</v>
      </c>
      <c r="E870" s="25">
        <v>0</v>
      </c>
      <c r="F870" s="25">
        <v>0</v>
      </c>
      <c r="G870" s="25">
        <v>0</v>
      </c>
    </row>
    <row r="871" spans="1:7">
      <c r="A871" s="22" t="s">
        <v>19</v>
      </c>
      <c r="B871" s="16" t="s">
        <v>20</v>
      </c>
      <c r="C871" s="25">
        <v>133600</v>
      </c>
      <c r="D871" s="25">
        <v>62750</v>
      </c>
      <c r="E871" s="25">
        <v>53264.14</v>
      </c>
      <c r="F871" s="25">
        <v>53264.14</v>
      </c>
      <c r="G871" s="25">
        <v>84.883091633466137</v>
      </c>
    </row>
    <row r="872" spans="1:7" ht="31.5">
      <c r="A872" s="22" t="s">
        <v>29</v>
      </c>
      <c r="B872" s="16" t="s">
        <v>30</v>
      </c>
      <c r="C872" s="25">
        <v>15000</v>
      </c>
      <c r="D872" s="25">
        <v>10000</v>
      </c>
      <c r="E872" s="25">
        <v>3534</v>
      </c>
      <c r="F872" s="25">
        <v>0</v>
      </c>
      <c r="G872" s="25">
        <v>0</v>
      </c>
    </row>
    <row r="873" spans="1:7" ht="47.25">
      <c r="A873" s="22" t="s">
        <v>31</v>
      </c>
      <c r="B873" s="16" t="s">
        <v>32</v>
      </c>
      <c r="C873" s="25">
        <v>15000</v>
      </c>
      <c r="D873" s="25">
        <v>10000</v>
      </c>
      <c r="E873" s="25">
        <v>3534</v>
      </c>
      <c r="F873" s="25">
        <v>0</v>
      </c>
      <c r="G873" s="25">
        <v>0</v>
      </c>
    </row>
    <row r="874" spans="1:7">
      <c r="A874" s="22" t="s">
        <v>37</v>
      </c>
      <c r="B874" s="16" t="s">
        <v>38</v>
      </c>
      <c r="C874" s="25">
        <v>17500</v>
      </c>
      <c r="D874" s="25">
        <v>8600</v>
      </c>
      <c r="E874" s="25">
        <v>6376.26</v>
      </c>
      <c r="F874" s="25">
        <v>5201.8500000000004</v>
      </c>
      <c r="G874" s="25">
        <v>60.48662790697675</v>
      </c>
    </row>
    <row r="875" spans="1:7" ht="47.25">
      <c r="A875" s="21" t="s">
        <v>59</v>
      </c>
      <c r="B875" s="15" t="s">
        <v>60</v>
      </c>
      <c r="C875" s="24">
        <v>4386000</v>
      </c>
      <c r="D875" s="24">
        <v>2141550</v>
      </c>
      <c r="E875" s="24">
        <v>1584255.91</v>
      </c>
      <c r="F875" s="24">
        <v>1579547.5</v>
      </c>
      <c r="G875" s="24">
        <v>73.757208563890643</v>
      </c>
    </row>
    <row r="876" spans="1:7">
      <c r="A876" s="22" t="s">
        <v>3</v>
      </c>
      <c r="B876" s="16" t="s">
        <v>4</v>
      </c>
      <c r="C876" s="25">
        <v>4386000</v>
      </c>
      <c r="D876" s="25">
        <v>2141550</v>
      </c>
      <c r="E876" s="25">
        <v>1584255.91</v>
      </c>
      <c r="F876" s="25">
        <v>1579547.5</v>
      </c>
      <c r="G876" s="25">
        <v>73.757208563890643</v>
      </c>
    </row>
    <row r="877" spans="1:7">
      <c r="A877" s="22" t="s">
        <v>5</v>
      </c>
      <c r="B877" s="16" t="s">
        <v>6</v>
      </c>
      <c r="C877" s="25">
        <v>4270900</v>
      </c>
      <c r="D877" s="25">
        <v>2068750</v>
      </c>
      <c r="E877" s="25">
        <v>1558506.51</v>
      </c>
      <c r="F877" s="25">
        <v>1558506.51</v>
      </c>
      <c r="G877" s="25">
        <v>75.335662114803625</v>
      </c>
    </row>
    <row r="878" spans="1:7">
      <c r="A878" s="22" t="s">
        <v>7</v>
      </c>
      <c r="B878" s="16" t="s">
        <v>8</v>
      </c>
      <c r="C878" s="25">
        <v>3500800</v>
      </c>
      <c r="D878" s="25">
        <v>1695700</v>
      </c>
      <c r="E878" s="25">
        <v>1275253.5</v>
      </c>
      <c r="F878" s="25">
        <v>1275253.5</v>
      </c>
      <c r="G878" s="25">
        <v>75.205136521790408</v>
      </c>
    </row>
    <row r="879" spans="1:7">
      <c r="A879" s="22" t="s">
        <v>9</v>
      </c>
      <c r="B879" s="16" t="s">
        <v>10</v>
      </c>
      <c r="C879" s="25">
        <v>3500800</v>
      </c>
      <c r="D879" s="25">
        <v>1695700</v>
      </c>
      <c r="E879" s="25">
        <v>1275253.5</v>
      </c>
      <c r="F879" s="25">
        <v>1275253.5</v>
      </c>
      <c r="G879" s="25">
        <v>75.205136521790408</v>
      </c>
    </row>
    <row r="880" spans="1:7">
      <c r="A880" s="22" t="s">
        <v>11</v>
      </c>
      <c r="B880" s="16" t="s">
        <v>12</v>
      </c>
      <c r="C880" s="25">
        <v>770100</v>
      </c>
      <c r="D880" s="25">
        <v>373050</v>
      </c>
      <c r="E880" s="25">
        <v>283253.01</v>
      </c>
      <c r="F880" s="25">
        <v>283253.01</v>
      </c>
      <c r="G880" s="25">
        <v>75.92896662645758</v>
      </c>
    </row>
    <row r="881" spans="1:7">
      <c r="A881" s="22" t="s">
        <v>13</v>
      </c>
      <c r="B881" s="16" t="s">
        <v>14</v>
      </c>
      <c r="C881" s="25">
        <v>97600</v>
      </c>
      <c r="D881" s="25">
        <v>64200</v>
      </c>
      <c r="E881" s="25">
        <v>19373.14</v>
      </c>
      <c r="F881" s="25">
        <v>15839.14</v>
      </c>
      <c r="G881" s="25">
        <v>24.671557632398752</v>
      </c>
    </row>
    <row r="882" spans="1:7">
      <c r="A882" s="22" t="s">
        <v>15</v>
      </c>
      <c r="B882" s="16" t="s">
        <v>16</v>
      </c>
      <c r="C882" s="25">
        <v>48000</v>
      </c>
      <c r="D882" s="25">
        <v>38000</v>
      </c>
      <c r="E882" s="25">
        <v>0</v>
      </c>
      <c r="F882" s="25">
        <v>0</v>
      </c>
      <c r="G882" s="25">
        <v>0</v>
      </c>
    </row>
    <row r="883" spans="1:7">
      <c r="A883" s="22" t="s">
        <v>19</v>
      </c>
      <c r="B883" s="16" t="s">
        <v>20</v>
      </c>
      <c r="C883" s="25">
        <v>34600</v>
      </c>
      <c r="D883" s="25">
        <v>16200</v>
      </c>
      <c r="E883" s="25">
        <v>15839.14</v>
      </c>
      <c r="F883" s="25">
        <v>15839.14</v>
      </c>
      <c r="G883" s="25">
        <v>97.772469135802467</v>
      </c>
    </row>
    <row r="884" spans="1:7" ht="31.5">
      <c r="A884" s="22" t="s">
        <v>29</v>
      </c>
      <c r="B884" s="16" t="s">
        <v>30</v>
      </c>
      <c r="C884" s="25">
        <v>15000</v>
      </c>
      <c r="D884" s="25">
        <v>10000</v>
      </c>
      <c r="E884" s="25">
        <v>3534</v>
      </c>
      <c r="F884" s="25">
        <v>0</v>
      </c>
      <c r="G884" s="25">
        <v>0</v>
      </c>
    </row>
    <row r="885" spans="1:7" ht="47.25">
      <c r="A885" s="22" t="s">
        <v>31</v>
      </c>
      <c r="B885" s="16" t="s">
        <v>32</v>
      </c>
      <c r="C885" s="25">
        <v>15000</v>
      </c>
      <c r="D885" s="25">
        <v>10000</v>
      </c>
      <c r="E885" s="25">
        <v>3534</v>
      </c>
      <c r="F885" s="25">
        <v>0</v>
      </c>
      <c r="G885" s="25">
        <v>0</v>
      </c>
    </row>
    <row r="886" spans="1:7">
      <c r="A886" s="22" t="s">
        <v>37</v>
      </c>
      <c r="B886" s="16" t="s">
        <v>38</v>
      </c>
      <c r="C886" s="25">
        <v>17500</v>
      </c>
      <c r="D886" s="25">
        <v>8600</v>
      </c>
      <c r="E886" s="25">
        <v>6376.26</v>
      </c>
      <c r="F886" s="25">
        <v>5201.8500000000004</v>
      </c>
      <c r="G886" s="25">
        <v>60.48662790697675</v>
      </c>
    </row>
    <row r="887" spans="1:7">
      <c r="A887" s="21" t="s">
        <v>43</v>
      </c>
      <c r="B887" s="15" t="s">
        <v>44</v>
      </c>
      <c r="C887" s="24">
        <v>99000</v>
      </c>
      <c r="D887" s="24">
        <v>46550</v>
      </c>
      <c r="E887" s="24">
        <v>37425</v>
      </c>
      <c r="F887" s="24">
        <v>37425</v>
      </c>
      <c r="G887" s="24">
        <v>80.397422126745425</v>
      </c>
    </row>
    <row r="888" spans="1:7">
      <c r="A888" s="22" t="s">
        <v>3</v>
      </c>
      <c r="B888" s="16" t="s">
        <v>4</v>
      </c>
      <c r="C888" s="25">
        <v>99000</v>
      </c>
      <c r="D888" s="25">
        <v>46550</v>
      </c>
      <c r="E888" s="25">
        <v>37425</v>
      </c>
      <c r="F888" s="25">
        <v>37425</v>
      </c>
      <c r="G888" s="25">
        <v>80.397422126745425</v>
      </c>
    </row>
    <row r="889" spans="1:7">
      <c r="A889" s="22" t="s">
        <v>13</v>
      </c>
      <c r="B889" s="16" t="s">
        <v>14</v>
      </c>
      <c r="C889" s="25">
        <v>99000</v>
      </c>
      <c r="D889" s="25">
        <v>46550</v>
      </c>
      <c r="E889" s="25">
        <v>37425</v>
      </c>
      <c r="F889" s="25">
        <v>37425</v>
      </c>
      <c r="G889" s="25">
        <v>80.397422126745425</v>
      </c>
    </row>
    <row r="890" spans="1:7">
      <c r="A890" s="22" t="s">
        <v>19</v>
      </c>
      <c r="B890" s="16" t="s">
        <v>20</v>
      </c>
      <c r="C890" s="25">
        <v>99000</v>
      </c>
      <c r="D890" s="25">
        <v>46550</v>
      </c>
      <c r="E890" s="25">
        <v>37425</v>
      </c>
      <c r="F890" s="25">
        <v>37425</v>
      </c>
      <c r="G890" s="25">
        <v>80.397422126745425</v>
      </c>
    </row>
    <row r="891" spans="1:7" ht="47.25">
      <c r="A891" s="3" t="s">
        <v>116</v>
      </c>
      <c r="B891" s="4" t="s">
        <v>133</v>
      </c>
      <c r="C891" s="7">
        <v>24436100</v>
      </c>
      <c r="D891" s="7">
        <v>10736800</v>
      </c>
      <c r="E891" s="7">
        <v>8222794.5599999996</v>
      </c>
      <c r="F891" s="7">
        <v>8097656.7599999998</v>
      </c>
      <c r="G891" s="7">
        <v>75.419647939795837</v>
      </c>
    </row>
    <row r="892" spans="1:7">
      <c r="A892" s="22" t="s">
        <v>3</v>
      </c>
      <c r="B892" s="16" t="s">
        <v>4</v>
      </c>
      <c r="C892" s="25">
        <v>24436100</v>
      </c>
      <c r="D892" s="25">
        <v>10736800</v>
      </c>
      <c r="E892" s="25">
        <v>8222794.5599999996</v>
      </c>
      <c r="F892" s="25">
        <v>8097656.7599999998</v>
      </c>
      <c r="G892" s="25">
        <v>75.419647939795837</v>
      </c>
    </row>
    <row r="893" spans="1:7">
      <c r="A893" s="22" t="s">
        <v>5</v>
      </c>
      <c r="B893" s="16" t="s">
        <v>6</v>
      </c>
      <c r="C893" s="25">
        <v>3675600</v>
      </c>
      <c r="D893" s="25">
        <v>1682400</v>
      </c>
      <c r="E893" s="25">
        <v>1312265.31</v>
      </c>
      <c r="F893" s="25">
        <v>1312265.31</v>
      </c>
      <c r="G893" s="25">
        <v>77.999602353780318</v>
      </c>
    </row>
    <row r="894" spans="1:7">
      <c r="A894" s="22" t="s">
        <v>7</v>
      </c>
      <c r="B894" s="16" t="s">
        <v>8</v>
      </c>
      <c r="C894" s="25">
        <v>3012800</v>
      </c>
      <c r="D894" s="25">
        <v>1379000</v>
      </c>
      <c r="E894" s="25">
        <v>1075627.3</v>
      </c>
      <c r="F894" s="25">
        <v>1075627.3</v>
      </c>
      <c r="G894" s="25">
        <v>78.000529369108051</v>
      </c>
    </row>
    <row r="895" spans="1:7">
      <c r="A895" s="22" t="s">
        <v>9</v>
      </c>
      <c r="B895" s="16" t="s">
        <v>10</v>
      </c>
      <c r="C895" s="25">
        <v>3012800</v>
      </c>
      <c r="D895" s="25">
        <v>1379000</v>
      </c>
      <c r="E895" s="25">
        <v>1075627.3</v>
      </c>
      <c r="F895" s="25">
        <v>1075627.3</v>
      </c>
      <c r="G895" s="25">
        <v>78.000529369108051</v>
      </c>
    </row>
    <row r="896" spans="1:7">
      <c r="A896" s="22" t="s">
        <v>11</v>
      </c>
      <c r="B896" s="16" t="s">
        <v>12</v>
      </c>
      <c r="C896" s="25">
        <v>662800</v>
      </c>
      <c r="D896" s="25">
        <v>303400</v>
      </c>
      <c r="E896" s="25">
        <v>236638.01</v>
      </c>
      <c r="F896" s="25">
        <v>236638.01</v>
      </c>
      <c r="G896" s="25">
        <v>77.995388925510881</v>
      </c>
    </row>
    <row r="897" spans="1:7">
      <c r="A897" s="22" t="s">
        <v>13</v>
      </c>
      <c r="B897" s="16" t="s">
        <v>14</v>
      </c>
      <c r="C897" s="25">
        <v>737100</v>
      </c>
      <c r="D897" s="25">
        <v>391600</v>
      </c>
      <c r="E897" s="25">
        <v>266476.20999999996</v>
      </c>
      <c r="F897" s="25">
        <v>170476.21</v>
      </c>
      <c r="G897" s="25">
        <v>43.533250766087846</v>
      </c>
    </row>
    <row r="898" spans="1:7">
      <c r="A898" s="22" t="s">
        <v>15</v>
      </c>
      <c r="B898" s="16" t="s">
        <v>16</v>
      </c>
      <c r="C898" s="25">
        <v>40000</v>
      </c>
      <c r="D898" s="25">
        <v>23700</v>
      </c>
      <c r="E898" s="25">
        <v>2700</v>
      </c>
      <c r="F898" s="25">
        <v>2700</v>
      </c>
      <c r="G898" s="25">
        <v>11.39240506329114</v>
      </c>
    </row>
    <row r="899" spans="1:7">
      <c r="A899" s="22" t="s">
        <v>19</v>
      </c>
      <c r="B899" s="16" t="s">
        <v>20</v>
      </c>
      <c r="C899" s="25">
        <v>291600</v>
      </c>
      <c r="D899" s="25">
        <v>171900</v>
      </c>
      <c r="E899" s="25">
        <v>151910.91999999998</v>
      </c>
      <c r="F899" s="25">
        <v>55910.92</v>
      </c>
      <c r="G899" s="25">
        <v>32.525258871436883</v>
      </c>
    </row>
    <row r="900" spans="1:7">
      <c r="A900" s="22" t="s">
        <v>21</v>
      </c>
      <c r="B900" s="16" t="s">
        <v>22</v>
      </c>
      <c r="C900" s="25">
        <v>1000</v>
      </c>
      <c r="D900" s="25">
        <v>1000</v>
      </c>
      <c r="E900" s="25">
        <v>0</v>
      </c>
      <c r="F900" s="25">
        <v>0</v>
      </c>
      <c r="G900" s="25">
        <v>0</v>
      </c>
    </row>
    <row r="901" spans="1:7">
      <c r="A901" s="22" t="s">
        <v>167</v>
      </c>
      <c r="B901" s="16" t="s">
        <v>23</v>
      </c>
      <c r="C901" s="25">
        <v>400000</v>
      </c>
      <c r="D901" s="25">
        <v>195000</v>
      </c>
      <c r="E901" s="25">
        <v>111865.29000000001</v>
      </c>
      <c r="F901" s="25">
        <v>111865.29000000001</v>
      </c>
      <c r="G901" s="25">
        <v>57.366815384615386</v>
      </c>
    </row>
    <row r="902" spans="1:7">
      <c r="A902" s="22" t="s">
        <v>168</v>
      </c>
      <c r="B902" s="16" t="s">
        <v>24</v>
      </c>
      <c r="C902" s="25">
        <v>250000</v>
      </c>
      <c r="D902" s="25">
        <v>120000</v>
      </c>
      <c r="E902" s="25">
        <v>80676.25</v>
      </c>
      <c r="F902" s="25">
        <v>80676.25</v>
      </c>
      <c r="G902" s="25">
        <v>67.230208333333337</v>
      </c>
    </row>
    <row r="903" spans="1:7">
      <c r="A903" s="22" t="s">
        <v>169</v>
      </c>
      <c r="B903" s="16" t="s">
        <v>25</v>
      </c>
      <c r="C903" s="25">
        <v>50000</v>
      </c>
      <c r="D903" s="25">
        <v>25000</v>
      </c>
      <c r="E903" s="25">
        <v>0</v>
      </c>
      <c r="F903" s="25">
        <v>0</v>
      </c>
      <c r="G903" s="25">
        <v>0</v>
      </c>
    </row>
    <row r="904" spans="1:7">
      <c r="A904" s="22" t="s">
        <v>170</v>
      </c>
      <c r="B904" s="16" t="s">
        <v>26</v>
      </c>
      <c r="C904" s="25">
        <v>100000</v>
      </c>
      <c r="D904" s="25">
        <v>50000</v>
      </c>
      <c r="E904" s="25">
        <v>31189.040000000001</v>
      </c>
      <c r="F904" s="25">
        <v>31189.040000000001</v>
      </c>
      <c r="G904" s="25">
        <v>62.378080000000004</v>
      </c>
    </row>
    <row r="905" spans="1:7" ht="31.5">
      <c r="A905" s="22" t="s">
        <v>29</v>
      </c>
      <c r="B905" s="16" t="s">
        <v>30</v>
      </c>
      <c r="C905" s="25">
        <v>4500</v>
      </c>
      <c r="D905" s="25">
        <v>0</v>
      </c>
      <c r="E905" s="25">
        <v>0</v>
      </c>
      <c r="F905" s="25">
        <v>0</v>
      </c>
      <c r="G905" s="25">
        <v>0</v>
      </c>
    </row>
    <row r="906" spans="1:7" ht="47.25">
      <c r="A906" s="22" t="s">
        <v>31</v>
      </c>
      <c r="B906" s="16" t="s">
        <v>32</v>
      </c>
      <c r="C906" s="25">
        <v>4500</v>
      </c>
      <c r="D906" s="25">
        <v>0</v>
      </c>
      <c r="E906" s="25">
        <v>0</v>
      </c>
      <c r="F906" s="25">
        <v>0</v>
      </c>
      <c r="G906" s="25">
        <v>0</v>
      </c>
    </row>
    <row r="907" spans="1:7">
      <c r="A907" s="22" t="s">
        <v>175</v>
      </c>
      <c r="B907" s="16" t="s">
        <v>33</v>
      </c>
      <c r="C907" s="25">
        <v>19968300</v>
      </c>
      <c r="D907" s="25">
        <v>8615700</v>
      </c>
      <c r="E907" s="25">
        <v>6638674.9100000001</v>
      </c>
      <c r="F907" s="25">
        <v>6610775.4100000001</v>
      </c>
      <c r="G907" s="25">
        <v>76.729405736040022</v>
      </c>
    </row>
    <row r="908" spans="1:7" ht="31.5">
      <c r="A908" s="22" t="s">
        <v>176</v>
      </c>
      <c r="B908" s="16" t="s">
        <v>34</v>
      </c>
      <c r="C908" s="25">
        <v>19968300</v>
      </c>
      <c r="D908" s="25">
        <v>8615700</v>
      </c>
      <c r="E908" s="25">
        <v>6638674.9100000001</v>
      </c>
      <c r="F908" s="25">
        <v>6610775.4100000001</v>
      </c>
      <c r="G908" s="25">
        <v>76.729405736040022</v>
      </c>
    </row>
    <row r="909" spans="1:7">
      <c r="A909" s="22" t="s">
        <v>37</v>
      </c>
      <c r="B909" s="16" t="s">
        <v>38</v>
      </c>
      <c r="C909" s="25">
        <v>55100</v>
      </c>
      <c r="D909" s="25">
        <v>47100</v>
      </c>
      <c r="E909" s="25">
        <v>5378.13</v>
      </c>
      <c r="F909" s="25">
        <v>4139.83</v>
      </c>
      <c r="G909" s="25">
        <v>8.7894479830148615</v>
      </c>
    </row>
    <row r="910" spans="1:7" ht="47.25">
      <c r="A910" s="21" t="s">
        <v>59</v>
      </c>
      <c r="B910" s="15" t="s">
        <v>60</v>
      </c>
      <c r="C910" s="24">
        <v>3762800</v>
      </c>
      <c r="D910" s="24">
        <v>1723100</v>
      </c>
      <c r="E910" s="24">
        <v>1326354.3599999999</v>
      </c>
      <c r="F910" s="24">
        <v>1325116.06</v>
      </c>
      <c r="G910" s="24">
        <v>76.903027102315605</v>
      </c>
    </row>
    <row r="911" spans="1:7">
      <c r="A911" s="22" t="s">
        <v>3</v>
      </c>
      <c r="B911" s="16" t="s">
        <v>4</v>
      </c>
      <c r="C911" s="25">
        <v>3762800</v>
      </c>
      <c r="D911" s="25">
        <v>1723100</v>
      </c>
      <c r="E911" s="25">
        <v>1326354.3599999999</v>
      </c>
      <c r="F911" s="25">
        <v>1325116.06</v>
      </c>
      <c r="G911" s="25">
        <v>76.903027102315605</v>
      </c>
    </row>
    <row r="912" spans="1:7">
      <c r="A912" s="22" t="s">
        <v>5</v>
      </c>
      <c r="B912" s="16" t="s">
        <v>6</v>
      </c>
      <c r="C912" s="25">
        <v>3675600</v>
      </c>
      <c r="D912" s="25">
        <v>1682400</v>
      </c>
      <c r="E912" s="25">
        <v>1312265.31</v>
      </c>
      <c r="F912" s="25">
        <v>1312265.31</v>
      </c>
      <c r="G912" s="25">
        <v>77.999602353780318</v>
      </c>
    </row>
    <row r="913" spans="1:7">
      <c r="A913" s="22" t="s">
        <v>7</v>
      </c>
      <c r="B913" s="16" t="s">
        <v>8</v>
      </c>
      <c r="C913" s="25">
        <v>3012800</v>
      </c>
      <c r="D913" s="25">
        <v>1379000</v>
      </c>
      <c r="E913" s="25">
        <v>1075627.3</v>
      </c>
      <c r="F913" s="25">
        <v>1075627.3</v>
      </c>
      <c r="G913" s="25">
        <v>78.000529369108051</v>
      </c>
    </row>
    <row r="914" spans="1:7">
      <c r="A914" s="22" t="s">
        <v>9</v>
      </c>
      <c r="B914" s="16" t="s">
        <v>10</v>
      </c>
      <c r="C914" s="25">
        <v>3012800</v>
      </c>
      <c r="D914" s="25">
        <v>1379000</v>
      </c>
      <c r="E914" s="25">
        <v>1075627.3</v>
      </c>
      <c r="F914" s="25">
        <v>1075627.3</v>
      </c>
      <c r="G914" s="25">
        <v>78.000529369108051</v>
      </c>
    </row>
    <row r="915" spans="1:7">
      <c r="A915" s="22" t="s">
        <v>11</v>
      </c>
      <c r="B915" s="16" t="s">
        <v>12</v>
      </c>
      <c r="C915" s="25">
        <v>662800</v>
      </c>
      <c r="D915" s="25">
        <v>303400</v>
      </c>
      <c r="E915" s="25">
        <v>236638.01</v>
      </c>
      <c r="F915" s="25">
        <v>236638.01</v>
      </c>
      <c r="G915" s="25">
        <v>77.995388925510881</v>
      </c>
    </row>
    <row r="916" spans="1:7">
      <c r="A916" s="22" t="s">
        <v>13</v>
      </c>
      <c r="B916" s="16" t="s">
        <v>14</v>
      </c>
      <c r="C916" s="25">
        <v>72100</v>
      </c>
      <c r="D916" s="25">
        <v>33600</v>
      </c>
      <c r="E916" s="25">
        <v>8710.92</v>
      </c>
      <c r="F916" s="25">
        <v>8710.92</v>
      </c>
      <c r="G916" s="25">
        <v>25.925357142857141</v>
      </c>
    </row>
    <row r="917" spans="1:7">
      <c r="A917" s="22" t="s">
        <v>15</v>
      </c>
      <c r="B917" s="16" t="s">
        <v>16</v>
      </c>
      <c r="C917" s="25">
        <v>40000</v>
      </c>
      <c r="D917" s="25">
        <v>23700</v>
      </c>
      <c r="E917" s="25">
        <v>2700</v>
      </c>
      <c r="F917" s="25">
        <v>2700</v>
      </c>
      <c r="G917" s="25">
        <v>11.39240506329114</v>
      </c>
    </row>
    <row r="918" spans="1:7">
      <c r="A918" s="22" t="s">
        <v>19</v>
      </c>
      <c r="B918" s="16" t="s">
        <v>20</v>
      </c>
      <c r="C918" s="25">
        <v>26600</v>
      </c>
      <c r="D918" s="25">
        <v>8900</v>
      </c>
      <c r="E918" s="25">
        <v>6010.92</v>
      </c>
      <c r="F918" s="25">
        <v>6010.92</v>
      </c>
      <c r="G918" s="25">
        <v>67.538426966292135</v>
      </c>
    </row>
    <row r="919" spans="1:7">
      <c r="A919" s="22" t="s">
        <v>21</v>
      </c>
      <c r="B919" s="16" t="s">
        <v>22</v>
      </c>
      <c r="C919" s="25">
        <v>1000</v>
      </c>
      <c r="D919" s="25">
        <v>1000</v>
      </c>
      <c r="E919" s="25">
        <v>0</v>
      </c>
      <c r="F919" s="25">
        <v>0</v>
      </c>
      <c r="G919" s="25">
        <v>0</v>
      </c>
    </row>
    <row r="920" spans="1:7" ht="31.5">
      <c r="A920" s="22" t="s">
        <v>29</v>
      </c>
      <c r="B920" s="16" t="s">
        <v>30</v>
      </c>
      <c r="C920" s="25">
        <v>4500</v>
      </c>
      <c r="D920" s="25">
        <v>0</v>
      </c>
      <c r="E920" s="25">
        <v>0</v>
      </c>
      <c r="F920" s="25">
        <v>0</v>
      </c>
      <c r="G920" s="25">
        <v>0</v>
      </c>
    </row>
    <row r="921" spans="1:7" ht="47.25">
      <c r="A921" s="22" t="s">
        <v>31</v>
      </c>
      <c r="B921" s="16" t="s">
        <v>32</v>
      </c>
      <c r="C921" s="25">
        <v>4500</v>
      </c>
      <c r="D921" s="25">
        <v>0</v>
      </c>
      <c r="E921" s="25">
        <v>0</v>
      </c>
      <c r="F921" s="25">
        <v>0</v>
      </c>
      <c r="G921" s="25">
        <v>0</v>
      </c>
    </row>
    <row r="922" spans="1:7">
      <c r="A922" s="22" t="s">
        <v>37</v>
      </c>
      <c r="B922" s="16" t="s">
        <v>38</v>
      </c>
      <c r="C922" s="25">
        <v>15100</v>
      </c>
      <c r="D922" s="25">
        <v>7100</v>
      </c>
      <c r="E922" s="25">
        <v>5378.13</v>
      </c>
      <c r="F922" s="25">
        <v>4139.83</v>
      </c>
      <c r="G922" s="25">
        <v>58.307464788732389</v>
      </c>
    </row>
    <row r="923" spans="1:7">
      <c r="A923" s="21" t="s">
        <v>43</v>
      </c>
      <c r="B923" s="15" t="s">
        <v>44</v>
      </c>
      <c r="C923" s="24">
        <v>159000</v>
      </c>
      <c r="D923" s="24">
        <v>103000</v>
      </c>
      <c r="E923" s="24">
        <v>49900</v>
      </c>
      <c r="F923" s="24">
        <v>49900</v>
      </c>
      <c r="G923" s="24">
        <v>48.446601941747574</v>
      </c>
    </row>
    <row r="924" spans="1:7">
      <c r="A924" s="22" t="s">
        <v>3</v>
      </c>
      <c r="B924" s="16" t="s">
        <v>4</v>
      </c>
      <c r="C924" s="25">
        <v>159000</v>
      </c>
      <c r="D924" s="25">
        <v>103000</v>
      </c>
      <c r="E924" s="25">
        <v>49900</v>
      </c>
      <c r="F924" s="25">
        <v>49900</v>
      </c>
      <c r="G924" s="25">
        <v>48.446601941747574</v>
      </c>
    </row>
    <row r="925" spans="1:7">
      <c r="A925" s="22" t="s">
        <v>13</v>
      </c>
      <c r="B925" s="16" t="s">
        <v>14</v>
      </c>
      <c r="C925" s="25">
        <v>119000</v>
      </c>
      <c r="D925" s="25">
        <v>63000</v>
      </c>
      <c r="E925" s="25">
        <v>49900</v>
      </c>
      <c r="F925" s="25">
        <v>49900</v>
      </c>
      <c r="G925" s="25">
        <v>79.206349206349202</v>
      </c>
    </row>
    <row r="926" spans="1:7">
      <c r="A926" s="22" t="s">
        <v>19</v>
      </c>
      <c r="B926" s="16" t="s">
        <v>20</v>
      </c>
      <c r="C926" s="25">
        <v>119000</v>
      </c>
      <c r="D926" s="25">
        <v>63000</v>
      </c>
      <c r="E926" s="25">
        <v>49900</v>
      </c>
      <c r="F926" s="25">
        <v>49900</v>
      </c>
      <c r="G926" s="25">
        <v>79.206349206349202</v>
      </c>
    </row>
    <row r="927" spans="1:7">
      <c r="A927" s="22" t="s">
        <v>37</v>
      </c>
      <c r="B927" s="16" t="s">
        <v>38</v>
      </c>
      <c r="C927" s="25">
        <v>40000</v>
      </c>
      <c r="D927" s="25">
        <v>40000</v>
      </c>
      <c r="E927" s="25">
        <v>0</v>
      </c>
      <c r="F927" s="25">
        <v>0</v>
      </c>
      <c r="G927" s="25">
        <v>0</v>
      </c>
    </row>
    <row r="928" spans="1:7" ht="31.5">
      <c r="A928" s="21" t="s">
        <v>216</v>
      </c>
      <c r="B928" s="15" t="s">
        <v>112</v>
      </c>
      <c r="C928" s="24">
        <v>250000</v>
      </c>
      <c r="D928" s="24">
        <v>120000</v>
      </c>
      <c r="E928" s="24">
        <v>80676.25</v>
      </c>
      <c r="F928" s="24">
        <v>80676.25</v>
      </c>
      <c r="G928" s="24">
        <v>67.230208333333337</v>
      </c>
    </row>
    <row r="929" spans="1:7">
      <c r="A929" s="22" t="s">
        <v>3</v>
      </c>
      <c r="B929" s="16" t="s">
        <v>4</v>
      </c>
      <c r="C929" s="25">
        <v>250000</v>
      </c>
      <c r="D929" s="25">
        <v>120000</v>
      </c>
      <c r="E929" s="25">
        <v>80676.25</v>
      </c>
      <c r="F929" s="25">
        <v>80676.25</v>
      </c>
      <c r="G929" s="25">
        <v>67.230208333333337</v>
      </c>
    </row>
    <row r="930" spans="1:7">
      <c r="A930" s="22" t="s">
        <v>13</v>
      </c>
      <c r="B930" s="16" t="s">
        <v>14</v>
      </c>
      <c r="C930" s="25">
        <v>250000</v>
      </c>
      <c r="D930" s="25">
        <v>120000</v>
      </c>
      <c r="E930" s="25">
        <v>80676.25</v>
      </c>
      <c r="F930" s="25">
        <v>80676.25</v>
      </c>
      <c r="G930" s="25">
        <v>67.230208333333337</v>
      </c>
    </row>
    <row r="931" spans="1:7">
      <c r="A931" s="22" t="s">
        <v>167</v>
      </c>
      <c r="B931" s="16" t="s">
        <v>23</v>
      </c>
      <c r="C931" s="25">
        <v>250000</v>
      </c>
      <c r="D931" s="25">
        <v>120000</v>
      </c>
      <c r="E931" s="25">
        <v>80676.25</v>
      </c>
      <c r="F931" s="25">
        <v>80676.25</v>
      </c>
      <c r="G931" s="25">
        <v>67.230208333333337</v>
      </c>
    </row>
    <row r="932" spans="1:7">
      <c r="A932" s="22" t="s">
        <v>168</v>
      </c>
      <c r="B932" s="16" t="s">
        <v>24</v>
      </c>
      <c r="C932" s="25">
        <v>250000</v>
      </c>
      <c r="D932" s="25">
        <v>120000</v>
      </c>
      <c r="E932" s="25">
        <v>80676.25</v>
      </c>
      <c r="F932" s="25">
        <v>80676.25</v>
      </c>
      <c r="G932" s="25">
        <v>67.230208333333337</v>
      </c>
    </row>
    <row r="933" spans="1:7">
      <c r="A933" s="21" t="s">
        <v>220</v>
      </c>
      <c r="B933" s="15" t="s">
        <v>117</v>
      </c>
      <c r="C933" s="24">
        <v>146000</v>
      </c>
      <c r="D933" s="24">
        <v>100000</v>
      </c>
      <c r="E933" s="24">
        <v>96000</v>
      </c>
      <c r="F933" s="24">
        <v>0</v>
      </c>
      <c r="G933" s="24">
        <v>0</v>
      </c>
    </row>
    <row r="934" spans="1:7">
      <c r="A934" s="22" t="s">
        <v>3</v>
      </c>
      <c r="B934" s="16" t="s">
        <v>4</v>
      </c>
      <c r="C934" s="25">
        <v>146000</v>
      </c>
      <c r="D934" s="25">
        <v>100000</v>
      </c>
      <c r="E934" s="25">
        <v>96000</v>
      </c>
      <c r="F934" s="25">
        <v>0</v>
      </c>
      <c r="G934" s="25">
        <v>0</v>
      </c>
    </row>
    <row r="935" spans="1:7">
      <c r="A935" s="22" t="s">
        <v>13</v>
      </c>
      <c r="B935" s="16" t="s">
        <v>14</v>
      </c>
      <c r="C935" s="25">
        <v>146000</v>
      </c>
      <c r="D935" s="25">
        <v>100000</v>
      </c>
      <c r="E935" s="25">
        <v>96000</v>
      </c>
      <c r="F935" s="25">
        <v>0</v>
      </c>
      <c r="G935" s="25">
        <v>0</v>
      </c>
    </row>
    <row r="936" spans="1:7">
      <c r="A936" s="22" t="s">
        <v>19</v>
      </c>
      <c r="B936" s="16" t="s">
        <v>20</v>
      </c>
      <c r="C936" s="25">
        <v>146000</v>
      </c>
      <c r="D936" s="25">
        <v>100000</v>
      </c>
      <c r="E936" s="25">
        <v>96000</v>
      </c>
      <c r="F936" s="25">
        <v>0</v>
      </c>
      <c r="G936" s="25">
        <v>0</v>
      </c>
    </row>
    <row r="937" spans="1:7" ht="31.5">
      <c r="A937" s="21" t="s">
        <v>183</v>
      </c>
      <c r="B937" s="15" t="s">
        <v>140</v>
      </c>
      <c r="C937" s="24">
        <v>1500000</v>
      </c>
      <c r="D937" s="24">
        <v>625000</v>
      </c>
      <c r="E937" s="24">
        <v>588841.77</v>
      </c>
      <c r="F937" s="24">
        <v>588841.77</v>
      </c>
      <c r="G937" s="24">
        <v>94.21468320000001</v>
      </c>
    </row>
    <row r="938" spans="1:7">
      <c r="A938" s="22" t="s">
        <v>3</v>
      </c>
      <c r="B938" s="16" t="s">
        <v>4</v>
      </c>
      <c r="C938" s="25">
        <v>1500000</v>
      </c>
      <c r="D938" s="25">
        <v>625000</v>
      </c>
      <c r="E938" s="25">
        <v>588841.77</v>
      </c>
      <c r="F938" s="25">
        <v>588841.77</v>
      </c>
      <c r="G938" s="25">
        <v>94.21468320000001</v>
      </c>
    </row>
    <row r="939" spans="1:7">
      <c r="A939" s="22" t="s">
        <v>175</v>
      </c>
      <c r="B939" s="16" t="s">
        <v>33</v>
      </c>
      <c r="C939" s="25">
        <v>1500000</v>
      </c>
      <c r="D939" s="25">
        <v>625000</v>
      </c>
      <c r="E939" s="25">
        <v>588841.77</v>
      </c>
      <c r="F939" s="25">
        <v>588841.77</v>
      </c>
      <c r="G939" s="25">
        <v>94.21468320000001</v>
      </c>
    </row>
    <row r="940" spans="1:7" ht="31.5">
      <c r="A940" s="22" t="s">
        <v>176</v>
      </c>
      <c r="B940" s="16" t="s">
        <v>34</v>
      </c>
      <c r="C940" s="25">
        <v>1500000</v>
      </c>
      <c r="D940" s="25">
        <v>625000</v>
      </c>
      <c r="E940" s="25">
        <v>588841.77</v>
      </c>
      <c r="F940" s="25">
        <v>588841.77</v>
      </c>
      <c r="G940" s="25">
        <v>94.21468320000001</v>
      </c>
    </row>
    <row r="941" spans="1:7">
      <c r="A941" s="21" t="s">
        <v>218</v>
      </c>
      <c r="B941" s="15" t="s">
        <v>114</v>
      </c>
      <c r="C941" s="24">
        <v>18468300</v>
      </c>
      <c r="D941" s="24">
        <v>7990700</v>
      </c>
      <c r="E941" s="24">
        <v>6049833.1399999997</v>
      </c>
      <c r="F941" s="24">
        <v>6021933.6399999997</v>
      </c>
      <c r="G941" s="24">
        <v>75.361778567584821</v>
      </c>
    </row>
    <row r="942" spans="1:7">
      <c r="A942" s="22" t="s">
        <v>3</v>
      </c>
      <c r="B942" s="16" t="s">
        <v>4</v>
      </c>
      <c r="C942" s="25">
        <v>18468300</v>
      </c>
      <c r="D942" s="25">
        <v>7990700</v>
      </c>
      <c r="E942" s="25">
        <v>6049833.1399999997</v>
      </c>
      <c r="F942" s="25">
        <v>6021933.6399999997</v>
      </c>
      <c r="G942" s="25">
        <v>75.361778567584821</v>
      </c>
    </row>
    <row r="943" spans="1:7">
      <c r="A943" s="22" t="s">
        <v>175</v>
      </c>
      <c r="B943" s="16" t="s">
        <v>33</v>
      </c>
      <c r="C943" s="25">
        <v>18468300</v>
      </c>
      <c r="D943" s="25">
        <v>7990700</v>
      </c>
      <c r="E943" s="25">
        <v>6049833.1399999997</v>
      </c>
      <c r="F943" s="25">
        <v>6021933.6399999997</v>
      </c>
      <c r="G943" s="25">
        <v>75.361778567584821</v>
      </c>
    </row>
    <row r="944" spans="1:7" ht="31.5">
      <c r="A944" s="22" t="s">
        <v>176</v>
      </c>
      <c r="B944" s="16" t="s">
        <v>34</v>
      </c>
      <c r="C944" s="25">
        <v>18468300</v>
      </c>
      <c r="D944" s="25">
        <v>7990700</v>
      </c>
      <c r="E944" s="25">
        <v>6049833.1399999997</v>
      </c>
      <c r="F944" s="25">
        <v>6021933.6399999997</v>
      </c>
      <c r="G944" s="25">
        <v>75.361778567584821</v>
      </c>
    </row>
    <row r="945" spans="1:7">
      <c r="A945" s="21" t="s">
        <v>56</v>
      </c>
      <c r="B945" s="15" t="s">
        <v>57</v>
      </c>
      <c r="C945" s="24">
        <v>150000</v>
      </c>
      <c r="D945" s="24">
        <v>75000</v>
      </c>
      <c r="E945" s="24">
        <v>31189.040000000001</v>
      </c>
      <c r="F945" s="24">
        <v>31189.040000000001</v>
      </c>
      <c r="G945" s="24">
        <v>41.585386666666665</v>
      </c>
    </row>
    <row r="946" spans="1:7">
      <c r="A946" s="22" t="s">
        <v>3</v>
      </c>
      <c r="B946" s="16" t="s">
        <v>4</v>
      </c>
      <c r="C946" s="25">
        <v>150000</v>
      </c>
      <c r="D946" s="25">
        <v>75000</v>
      </c>
      <c r="E946" s="25">
        <v>31189.040000000001</v>
      </c>
      <c r="F946" s="25">
        <v>31189.040000000001</v>
      </c>
      <c r="G946" s="25">
        <v>41.585386666666665</v>
      </c>
    </row>
    <row r="947" spans="1:7">
      <c r="A947" s="22" t="s">
        <v>13</v>
      </c>
      <c r="B947" s="16" t="s">
        <v>14</v>
      </c>
      <c r="C947" s="25">
        <v>150000</v>
      </c>
      <c r="D947" s="25">
        <v>75000</v>
      </c>
      <c r="E947" s="25">
        <v>31189.040000000001</v>
      </c>
      <c r="F947" s="25">
        <v>31189.040000000001</v>
      </c>
      <c r="G947" s="25">
        <v>41.585386666666665</v>
      </c>
    </row>
    <row r="948" spans="1:7">
      <c r="A948" s="22" t="s">
        <v>167</v>
      </c>
      <c r="B948" s="16" t="s">
        <v>23</v>
      </c>
      <c r="C948" s="25">
        <v>150000</v>
      </c>
      <c r="D948" s="25">
        <v>75000</v>
      </c>
      <c r="E948" s="25">
        <v>31189.040000000001</v>
      </c>
      <c r="F948" s="25">
        <v>31189.040000000001</v>
      </c>
      <c r="G948" s="25">
        <v>41.585386666666665</v>
      </c>
    </row>
    <row r="949" spans="1:7">
      <c r="A949" s="22" t="s">
        <v>169</v>
      </c>
      <c r="B949" s="16" t="s">
        <v>25</v>
      </c>
      <c r="C949" s="25">
        <v>50000</v>
      </c>
      <c r="D949" s="25">
        <v>25000</v>
      </c>
      <c r="E949" s="25">
        <v>0</v>
      </c>
      <c r="F949" s="25">
        <v>0</v>
      </c>
      <c r="G949" s="25">
        <v>0</v>
      </c>
    </row>
    <row r="950" spans="1:7">
      <c r="A950" s="22" t="s">
        <v>170</v>
      </c>
      <c r="B950" s="16" t="s">
        <v>26</v>
      </c>
      <c r="C950" s="25">
        <v>100000</v>
      </c>
      <c r="D950" s="25">
        <v>50000</v>
      </c>
      <c r="E950" s="25">
        <v>31189.040000000001</v>
      </c>
      <c r="F950" s="25">
        <v>31189.040000000001</v>
      </c>
      <c r="G950" s="25">
        <v>62.378080000000004</v>
      </c>
    </row>
    <row r="951" spans="1:7" ht="31.5">
      <c r="A951" s="3" t="s">
        <v>118</v>
      </c>
      <c r="B951" s="4" t="s">
        <v>134</v>
      </c>
      <c r="C951" s="7">
        <v>25075462</v>
      </c>
      <c r="D951" s="7">
        <v>20081285</v>
      </c>
      <c r="E951" s="7">
        <v>13877537.879999999</v>
      </c>
      <c r="F951" s="7">
        <v>13875204.379999999</v>
      </c>
      <c r="G951" s="7">
        <v>69.095201726383536</v>
      </c>
    </row>
    <row r="952" spans="1:7">
      <c r="A952" s="22" t="s">
        <v>3</v>
      </c>
      <c r="B952" s="16" t="s">
        <v>4</v>
      </c>
      <c r="C952" s="25">
        <v>19400834</v>
      </c>
      <c r="D952" s="25">
        <v>14829034</v>
      </c>
      <c r="E952" s="25">
        <v>13877537.879999999</v>
      </c>
      <c r="F952" s="25">
        <v>13875204.379999999</v>
      </c>
      <c r="G952" s="25">
        <v>93.567823635713552</v>
      </c>
    </row>
    <row r="953" spans="1:7">
      <c r="A953" s="22" t="s">
        <v>5</v>
      </c>
      <c r="B953" s="16" t="s">
        <v>6</v>
      </c>
      <c r="C953" s="25">
        <v>5671600</v>
      </c>
      <c r="D953" s="25">
        <v>2549800</v>
      </c>
      <c r="E953" s="25">
        <v>2252047.29</v>
      </c>
      <c r="F953" s="25">
        <v>2252047.29</v>
      </c>
      <c r="G953" s="25">
        <v>88.32250725547101</v>
      </c>
    </row>
    <row r="954" spans="1:7">
      <c r="A954" s="22" t="s">
        <v>7</v>
      </c>
      <c r="B954" s="16" t="s">
        <v>8</v>
      </c>
      <c r="C954" s="25">
        <v>4648900</v>
      </c>
      <c r="D954" s="25">
        <v>2090000</v>
      </c>
      <c r="E954" s="25">
        <v>1881160.95</v>
      </c>
      <c r="F954" s="25">
        <v>1881160.95</v>
      </c>
      <c r="G954" s="25">
        <v>90.007700956937796</v>
      </c>
    </row>
    <row r="955" spans="1:7">
      <c r="A955" s="22" t="s">
        <v>9</v>
      </c>
      <c r="B955" s="16" t="s">
        <v>10</v>
      </c>
      <c r="C955" s="25">
        <v>4648900</v>
      </c>
      <c r="D955" s="25">
        <v>2090000</v>
      </c>
      <c r="E955" s="25">
        <v>1881160.95</v>
      </c>
      <c r="F955" s="25">
        <v>1881160.95</v>
      </c>
      <c r="G955" s="25">
        <v>90.007700956937796</v>
      </c>
    </row>
    <row r="956" spans="1:7">
      <c r="A956" s="22" t="s">
        <v>11</v>
      </c>
      <c r="B956" s="16" t="s">
        <v>12</v>
      </c>
      <c r="C956" s="25">
        <v>1022700</v>
      </c>
      <c r="D956" s="25">
        <v>459800</v>
      </c>
      <c r="E956" s="25">
        <v>370886.34</v>
      </c>
      <c r="F956" s="25">
        <v>370886.34</v>
      </c>
      <c r="G956" s="25">
        <v>80.662535885167472</v>
      </c>
    </row>
    <row r="957" spans="1:7">
      <c r="A957" s="22" t="s">
        <v>13</v>
      </c>
      <c r="B957" s="16" t="s">
        <v>14</v>
      </c>
      <c r="C957" s="25">
        <v>296700</v>
      </c>
      <c r="D957" s="25">
        <v>164500</v>
      </c>
      <c r="E957" s="25">
        <v>57250.23</v>
      </c>
      <c r="F957" s="25">
        <v>57250.23</v>
      </c>
      <c r="G957" s="25">
        <v>34.802571428571433</v>
      </c>
    </row>
    <row r="958" spans="1:7">
      <c r="A958" s="22" t="s">
        <v>15</v>
      </c>
      <c r="B958" s="16" t="s">
        <v>16</v>
      </c>
      <c r="C958" s="25">
        <v>136000</v>
      </c>
      <c r="D958" s="25">
        <v>78000</v>
      </c>
      <c r="E958" s="25">
        <v>0</v>
      </c>
      <c r="F958" s="25">
        <v>0</v>
      </c>
      <c r="G958" s="25">
        <v>0</v>
      </c>
    </row>
    <row r="959" spans="1:7">
      <c r="A959" s="22" t="s">
        <v>19</v>
      </c>
      <c r="B959" s="16" t="s">
        <v>20</v>
      </c>
      <c r="C959" s="25">
        <v>150700</v>
      </c>
      <c r="D959" s="25">
        <v>80500</v>
      </c>
      <c r="E959" s="25">
        <v>55100.23</v>
      </c>
      <c r="F959" s="25">
        <v>55100.23</v>
      </c>
      <c r="G959" s="25">
        <v>68.447490683229816</v>
      </c>
    </row>
    <row r="960" spans="1:7">
      <c r="A960" s="22" t="s">
        <v>21</v>
      </c>
      <c r="B960" s="16" t="s">
        <v>22</v>
      </c>
      <c r="C960" s="25">
        <v>5000</v>
      </c>
      <c r="D960" s="25">
        <v>3000</v>
      </c>
      <c r="E960" s="25">
        <v>2150</v>
      </c>
      <c r="F960" s="25">
        <v>2150</v>
      </c>
      <c r="G960" s="25">
        <v>71.666666666666671</v>
      </c>
    </row>
    <row r="961" spans="1:7" ht="31.5">
      <c r="A961" s="22" t="s">
        <v>29</v>
      </c>
      <c r="B961" s="16" t="s">
        <v>30</v>
      </c>
      <c r="C961" s="25">
        <v>5000</v>
      </c>
      <c r="D961" s="25">
        <v>3000</v>
      </c>
      <c r="E961" s="25">
        <v>0</v>
      </c>
      <c r="F961" s="25">
        <v>0</v>
      </c>
      <c r="G961" s="25">
        <v>0</v>
      </c>
    </row>
    <row r="962" spans="1:7" ht="47.25">
      <c r="A962" s="22" t="s">
        <v>31</v>
      </c>
      <c r="B962" s="16" t="s">
        <v>32</v>
      </c>
      <c r="C962" s="25">
        <v>5000</v>
      </c>
      <c r="D962" s="25">
        <v>3000</v>
      </c>
      <c r="E962" s="25">
        <v>0</v>
      </c>
      <c r="F962" s="25">
        <v>0</v>
      </c>
      <c r="G962" s="25">
        <v>0</v>
      </c>
    </row>
    <row r="963" spans="1:7">
      <c r="A963" s="22" t="s">
        <v>175</v>
      </c>
      <c r="B963" s="16" t="s">
        <v>33</v>
      </c>
      <c r="C963" s="25">
        <v>13409234</v>
      </c>
      <c r="D963" s="25">
        <v>12104234</v>
      </c>
      <c r="E963" s="25">
        <v>11558900</v>
      </c>
      <c r="F963" s="25">
        <v>11558900</v>
      </c>
      <c r="G963" s="25">
        <v>95.494683926302145</v>
      </c>
    </row>
    <row r="964" spans="1:7" ht="31.5">
      <c r="A964" s="22" t="s">
        <v>221</v>
      </c>
      <c r="B964" s="16" t="s">
        <v>119</v>
      </c>
      <c r="C964" s="25">
        <v>13409234</v>
      </c>
      <c r="D964" s="25">
        <v>12104234</v>
      </c>
      <c r="E964" s="25">
        <v>11558900</v>
      </c>
      <c r="F964" s="25">
        <v>11558900</v>
      </c>
      <c r="G964" s="25">
        <v>95.494683926302145</v>
      </c>
    </row>
    <row r="965" spans="1:7">
      <c r="A965" s="22" t="s">
        <v>37</v>
      </c>
      <c r="B965" s="16" t="s">
        <v>38</v>
      </c>
      <c r="C965" s="25">
        <v>23300</v>
      </c>
      <c r="D965" s="25">
        <v>10500</v>
      </c>
      <c r="E965" s="25">
        <v>9340.36</v>
      </c>
      <c r="F965" s="25">
        <v>7006.86</v>
      </c>
      <c r="G965" s="25">
        <v>66.731999999999999</v>
      </c>
    </row>
    <row r="966" spans="1:7">
      <c r="A966" s="22" t="s">
        <v>222</v>
      </c>
      <c r="B966" s="16" t="s">
        <v>120</v>
      </c>
      <c r="C966" s="25">
        <v>5674628</v>
      </c>
      <c r="D966" s="25">
        <v>5252251</v>
      </c>
      <c r="E966" s="25">
        <v>0</v>
      </c>
      <c r="F966" s="25">
        <v>0</v>
      </c>
      <c r="G966" s="25">
        <v>0</v>
      </c>
    </row>
    <row r="967" spans="1:7" ht="47.25">
      <c r="A967" s="21" t="s">
        <v>59</v>
      </c>
      <c r="B967" s="15" t="s">
        <v>60</v>
      </c>
      <c r="C967" s="24">
        <v>5938700</v>
      </c>
      <c r="D967" s="24">
        <v>2682800</v>
      </c>
      <c r="E967" s="24">
        <v>2300887.88</v>
      </c>
      <c r="F967" s="24">
        <v>2298554.38</v>
      </c>
      <c r="G967" s="24">
        <v>85.677440733561951</v>
      </c>
    </row>
    <row r="968" spans="1:7">
      <c r="A968" s="22" t="s">
        <v>3</v>
      </c>
      <c r="B968" s="16" t="s">
        <v>4</v>
      </c>
      <c r="C968" s="25">
        <v>5938700</v>
      </c>
      <c r="D968" s="25">
        <v>2682800</v>
      </c>
      <c r="E968" s="25">
        <v>2300887.88</v>
      </c>
      <c r="F968" s="25">
        <v>2298554.38</v>
      </c>
      <c r="G968" s="25">
        <v>85.677440733561951</v>
      </c>
    </row>
    <row r="969" spans="1:7">
      <c r="A969" s="22" t="s">
        <v>5</v>
      </c>
      <c r="B969" s="16" t="s">
        <v>6</v>
      </c>
      <c r="C969" s="25">
        <v>5671600</v>
      </c>
      <c r="D969" s="25">
        <v>2549800</v>
      </c>
      <c r="E969" s="25">
        <v>2252047.29</v>
      </c>
      <c r="F969" s="25">
        <v>2252047.29</v>
      </c>
      <c r="G969" s="25">
        <v>88.32250725547101</v>
      </c>
    </row>
    <row r="970" spans="1:7">
      <c r="A970" s="22" t="s">
        <v>7</v>
      </c>
      <c r="B970" s="16" t="s">
        <v>8</v>
      </c>
      <c r="C970" s="25">
        <v>4648900</v>
      </c>
      <c r="D970" s="25">
        <v>2090000</v>
      </c>
      <c r="E970" s="25">
        <v>1881160.95</v>
      </c>
      <c r="F970" s="25">
        <v>1881160.95</v>
      </c>
      <c r="G970" s="25">
        <v>90.007700956937796</v>
      </c>
    </row>
    <row r="971" spans="1:7">
      <c r="A971" s="22" t="s">
        <v>9</v>
      </c>
      <c r="B971" s="16" t="s">
        <v>10</v>
      </c>
      <c r="C971" s="25">
        <v>4648900</v>
      </c>
      <c r="D971" s="25">
        <v>2090000</v>
      </c>
      <c r="E971" s="25">
        <v>1881160.95</v>
      </c>
      <c r="F971" s="25">
        <v>1881160.95</v>
      </c>
      <c r="G971" s="25">
        <v>90.007700956937796</v>
      </c>
    </row>
    <row r="972" spans="1:7">
      <c r="A972" s="22" t="s">
        <v>11</v>
      </c>
      <c r="B972" s="16" t="s">
        <v>12</v>
      </c>
      <c r="C972" s="25">
        <v>1022700</v>
      </c>
      <c r="D972" s="25">
        <v>459800</v>
      </c>
      <c r="E972" s="25">
        <v>370886.34</v>
      </c>
      <c r="F972" s="25">
        <v>370886.34</v>
      </c>
      <c r="G972" s="25">
        <v>80.662535885167472</v>
      </c>
    </row>
    <row r="973" spans="1:7">
      <c r="A973" s="22" t="s">
        <v>13</v>
      </c>
      <c r="B973" s="16" t="s">
        <v>14</v>
      </c>
      <c r="C973" s="25">
        <v>243800</v>
      </c>
      <c r="D973" s="25">
        <v>122500</v>
      </c>
      <c r="E973" s="25">
        <v>39500.230000000003</v>
      </c>
      <c r="F973" s="25">
        <v>39500.230000000003</v>
      </c>
      <c r="G973" s="25">
        <v>32.245085714285715</v>
      </c>
    </row>
    <row r="974" spans="1:7">
      <c r="A974" s="22" t="s">
        <v>15</v>
      </c>
      <c r="B974" s="16" t="s">
        <v>16</v>
      </c>
      <c r="C974" s="25">
        <v>136000</v>
      </c>
      <c r="D974" s="25">
        <v>78000</v>
      </c>
      <c r="E974" s="25">
        <v>0</v>
      </c>
      <c r="F974" s="25">
        <v>0</v>
      </c>
      <c r="G974" s="25">
        <v>0</v>
      </c>
    </row>
    <row r="975" spans="1:7">
      <c r="A975" s="22" t="s">
        <v>19</v>
      </c>
      <c r="B975" s="16" t="s">
        <v>20</v>
      </c>
      <c r="C975" s="25">
        <v>97800</v>
      </c>
      <c r="D975" s="25">
        <v>38500</v>
      </c>
      <c r="E975" s="25">
        <v>37350.230000000003</v>
      </c>
      <c r="F975" s="25">
        <v>37350.230000000003</v>
      </c>
      <c r="G975" s="25">
        <v>97.013584415584418</v>
      </c>
    </row>
    <row r="976" spans="1:7">
      <c r="A976" s="22" t="s">
        <v>21</v>
      </c>
      <c r="B976" s="16" t="s">
        <v>22</v>
      </c>
      <c r="C976" s="25">
        <v>5000</v>
      </c>
      <c r="D976" s="25">
        <v>3000</v>
      </c>
      <c r="E976" s="25">
        <v>2150</v>
      </c>
      <c r="F976" s="25">
        <v>2150</v>
      </c>
      <c r="G976" s="25">
        <v>71.666666666666671</v>
      </c>
    </row>
    <row r="977" spans="1:7" ht="31.5">
      <c r="A977" s="22" t="s">
        <v>29</v>
      </c>
      <c r="B977" s="16" t="s">
        <v>30</v>
      </c>
      <c r="C977" s="25">
        <v>5000</v>
      </c>
      <c r="D977" s="25">
        <v>3000</v>
      </c>
      <c r="E977" s="25">
        <v>0</v>
      </c>
      <c r="F977" s="25">
        <v>0</v>
      </c>
      <c r="G977" s="25">
        <v>0</v>
      </c>
    </row>
    <row r="978" spans="1:7" ht="47.25">
      <c r="A978" s="22" t="s">
        <v>31</v>
      </c>
      <c r="B978" s="16" t="s">
        <v>32</v>
      </c>
      <c r="C978" s="25">
        <v>5000</v>
      </c>
      <c r="D978" s="25">
        <v>3000</v>
      </c>
      <c r="E978" s="25">
        <v>0</v>
      </c>
      <c r="F978" s="25">
        <v>0</v>
      </c>
      <c r="G978" s="25">
        <v>0</v>
      </c>
    </row>
    <row r="979" spans="1:7">
      <c r="A979" s="22" t="s">
        <v>37</v>
      </c>
      <c r="B979" s="16" t="s">
        <v>38</v>
      </c>
      <c r="C979" s="25">
        <v>23300</v>
      </c>
      <c r="D979" s="25">
        <v>10500</v>
      </c>
      <c r="E979" s="25">
        <v>9340.36</v>
      </c>
      <c r="F979" s="25">
        <v>7006.86</v>
      </c>
      <c r="G979" s="25">
        <v>66.731999999999999</v>
      </c>
    </row>
    <row r="980" spans="1:7">
      <c r="A980" s="21" t="s">
        <v>43</v>
      </c>
      <c r="B980" s="15" t="s">
        <v>44</v>
      </c>
      <c r="C980" s="24">
        <v>52900</v>
      </c>
      <c r="D980" s="24">
        <v>42000</v>
      </c>
      <c r="E980" s="24">
        <v>17750</v>
      </c>
      <c r="F980" s="24">
        <v>17750</v>
      </c>
      <c r="G980" s="24">
        <v>42.261904761904759</v>
      </c>
    </row>
    <row r="981" spans="1:7">
      <c r="A981" s="22" t="s">
        <v>3</v>
      </c>
      <c r="B981" s="16" t="s">
        <v>4</v>
      </c>
      <c r="C981" s="25">
        <v>52900</v>
      </c>
      <c r="D981" s="25">
        <v>42000</v>
      </c>
      <c r="E981" s="25">
        <v>17750</v>
      </c>
      <c r="F981" s="25">
        <v>17750</v>
      </c>
      <c r="G981" s="25">
        <v>42.261904761904759</v>
      </c>
    </row>
    <row r="982" spans="1:7">
      <c r="A982" s="22" t="s">
        <v>13</v>
      </c>
      <c r="B982" s="16" t="s">
        <v>14</v>
      </c>
      <c r="C982" s="25">
        <v>52900</v>
      </c>
      <c r="D982" s="25">
        <v>42000</v>
      </c>
      <c r="E982" s="25">
        <v>17750</v>
      </c>
      <c r="F982" s="25">
        <v>17750</v>
      </c>
      <c r="G982" s="25">
        <v>42.261904761904759</v>
      </c>
    </row>
    <row r="983" spans="1:7">
      <c r="A983" s="22" t="s">
        <v>19</v>
      </c>
      <c r="B983" s="16" t="s">
        <v>20</v>
      </c>
      <c r="C983" s="25">
        <v>52900</v>
      </c>
      <c r="D983" s="25">
        <v>42000</v>
      </c>
      <c r="E983" s="25">
        <v>17750</v>
      </c>
      <c r="F983" s="25">
        <v>17750</v>
      </c>
      <c r="G983" s="25">
        <v>42.261904761904759</v>
      </c>
    </row>
    <row r="984" spans="1:7">
      <c r="A984" s="21" t="s">
        <v>223</v>
      </c>
      <c r="B984" s="15" t="s">
        <v>121</v>
      </c>
      <c r="C984" s="24">
        <v>5674628</v>
      </c>
      <c r="D984" s="24">
        <v>5252251</v>
      </c>
      <c r="E984" s="24">
        <v>0</v>
      </c>
      <c r="F984" s="24">
        <v>0</v>
      </c>
      <c r="G984" s="24">
        <v>0</v>
      </c>
    </row>
    <row r="985" spans="1:7">
      <c r="A985" s="22" t="s">
        <v>222</v>
      </c>
      <c r="B985" s="16" t="s">
        <v>120</v>
      </c>
      <c r="C985" s="25">
        <v>5674628</v>
      </c>
      <c r="D985" s="25">
        <v>5252251</v>
      </c>
      <c r="E985" s="25">
        <v>0</v>
      </c>
      <c r="F985" s="25">
        <v>0</v>
      </c>
      <c r="G985" s="25">
        <v>0</v>
      </c>
    </row>
    <row r="986" spans="1:7">
      <c r="A986" s="21" t="s">
        <v>224</v>
      </c>
      <c r="B986" s="15" t="s">
        <v>122</v>
      </c>
      <c r="C986" s="24">
        <v>4407500</v>
      </c>
      <c r="D986" s="24">
        <v>3102500</v>
      </c>
      <c r="E986" s="24">
        <v>3102500</v>
      </c>
      <c r="F986" s="24">
        <v>3102500</v>
      </c>
      <c r="G986" s="24">
        <v>100</v>
      </c>
    </row>
    <row r="987" spans="1:7">
      <c r="A987" s="22" t="s">
        <v>3</v>
      </c>
      <c r="B987" s="16" t="s">
        <v>4</v>
      </c>
      <c r="C987" s="25">
        <v>4407500</v>
      </c>
      <c r="D987" s="25">
        <v>3102500</v>
      </c>
      <c r="E987" s="25">
        <v>3102500</v>
      </c>
      <c r="F987" s="25">
        <v>3102500</v>
      </c>
      <c r="G987" s="25">
        <v>100</v>
      </c>
    </row>
    <row r="988" spans="1:7">
      <c r="A988" s="22" t="s">
        <v>175</v>
      </c>
      <c r="B988" s="16" t="s">
        <v>33</v>
      </c>
      <c r="C988" s="25">
        <v>4407500</v>
      </c>
      <c r="D988" s="25">
        <v>3102500</v>
      </c>
      <c r="E988" s="25">
        <v>3102500</v>
      </c>
      <c r="F988" s="25">
        <v>3102500</v>
      </c>
      <c r="G988" s="25">
        <v>100</v>
      </c>
    </row>
    <row r="989" spans="1:7" ht="31.5">
      <c r="A989" s="22" t="s">
        <v>221</v>
      </c>
      <c r="B989" s="16" t="s">
        <v>119</v>
      </c>
      <c r="C989" s="25">
        <v>4407500</v>
      </c>
      <c r="D989" s="25">
        <v>3102500</v>
      </c>
      <c r="E989" s="25">
        <v>3102500</v>
      </c>
      <c r="F989" s="25">
        <v>3102500</v>
      </c>
      <c r="G989" s="25">
        <v>100</v>
      </c>
    </row>
    <row r="990" spans="1:7" ht="47.25">
      <c r="A990" s="21" t="s">
        <v>123</v>
      </c>
      <c r="B990" s="15" t="s">
        <v>124</v>
      </c>
      <c r="C990" s="24">
        <v>9001734</v>
      </c>
      <c r="D990" s="24">
        <v>9001734</v>
      </c>
      <c r="E990" s="24">
        <v>8456400</v>
      </c>
      <c r="F990" s="24">
        <v>8456400</v>
      </c>
      <c r="G990" s="24">
        <v>93.941900527165103</v>
      </c>
    </row>
    <row r="991" spans="1:7">
      <c r="A991" s="22" t="s">
        <v>3</v>
      </c>
      <c r="B991" s="16" t="s">
        <v>4</v>
      </c>
      <c r="C991" s="25">
        <v>9001734</v>
      </c>
      <c r="D991" s="25">
        <v>9001734</v>
      </c>
      <c r="E991" s="25">
        <v>8456400</v>
      </c>
      <c r="F991" s="25">
        <v>8456400</v>
      </c>
      <c r="G991" s="25">
        <v>93.941900527165103</v>
      </c>
    </row>
    <row r="992" spans="1:7">
      <c r="A992" s="22" t="s">
        <v>175</v>
      </c>
      <c r="B992" s="16" t="s">
        <v>33</v>
      </c>
      <c r="C992" s="25">
        <v>9001734</v>
      </c>
      <c r="D992" s="25">
        <v>9001734</v>
      </c>
      <c r="E992" s="25">
        <v>8456400</v>
      </c>
      <c r="F992" s="25">
        <v>8456400</v>
      </c>
      <c r="G992" s="25">
        <v>93.941900527165103</v>
      </c>
    </row>
    <row r="993" spans="1:7" ht="31.5">
      <c r="A993" s="22" t="s">
        <v>221</v>
      </c>
      <c r="B993" s="16" t="s">
        <v>119</v>
      </c>
      <c r="C993" s="25">
        <v>9001734</v>
      </c>
      <c r="D993" s="25">
        <v>9001734</v>
      </c>
      <c r="E993" s="25">
        <v>8456400</v>
      </c>
      <c r="F993" s="25">
        <v>8456400</v>
      </c>
      <c r="G993" s="25">
        <v>93.941900527165103</v>
      </c>
    </row>
    <row r="994" spans="1:7" s="6" customFormat="1" ht="18.75">
      <c r="A994" s="26" t="s">
        <v>125</v>
      </c>
      <c r="B994" s="27"/>
      <c r="C994" s="28">
        <v>962301953.99000001</v>
      </c>
      <c r="D994" s="28">
        <v>424100570.99000001</v>
      </c>
      <c r="E994" s="28">
        <v>355121225.91000003</v>
      </c>
      <c r="F994" s="28">
        <v>353819201.58000004</v>
      </c>
      <c r="G994" s="28">
        <v>83.428136103203414</v>
      </c>
    </row>
    <row r="995" spans="1:7">
      <c r="A995" s="22" t="s">
        <v>3</v>
      </c>
      <c r="B995" s="16" t="s">
        <v>4</v>
      </c>
      <c r="C995" s="25">
        <v>956627325.99000001</v>
      </c>
      <c r="D995" s="25">
        <v>418848319.99000001</v>
      </c>
      <c r="E995" s="25">
        <v>355121225.91000003</v>
      </c>
      <c r="F995" s="25">
        <v>353819201.58000004</v>
      </c>
      <c r="G995" s="25">
        <v>84.474303630595315</v>
      </c>
    </row>
    <row r="996" spans="1:7">
      <c r="A996" s="22" t="s">
        <v>5</v>
      </c>
      <c r="B996" s="16" t="s">
        <v>6</v>
      </c>
      <c r="C996" s="25">
        <v>560760218.99000001</v>
      </c>
      <c r="D996" s="25">
        <v>219983467.99000001</v>
      </c>
      <c r="E996" s="25">
        <v>198239562.22999999</v>
      </c>
      <c r="F996" s="25">
        <v>198220953.52999997</v>
      </c>
      <c r="G996" s="25">
        <v>90.10720457366854</v>
      </c>
    </row>
    <row r="997" spans="1:7">
      <c r="A997" s="22" t="s">
        <v>7</v>
      </c>
      <c r="B997" s="16" t="s">
        <v>8</v>
      </c>
      <c r="C997" s="25">
        <v>459569152.38999999</v>
      </c>
      <c r="D997" s="25">
        <v>180088378.38999999</v>
      </c>
      <c r="E997" s="25">
        <v>162494667.50000012</v>
      </c>
      <c r="F997" s="25">
        <v>162477008.44000012</v>
      </c>
      <c r="G997" s="25">
        <v>90.220707128662895</v>
      </c>
    </row>
    <row r="998" spans="1:7">
      <c r="A998" s="22" t="s">
        <v>9</v>
      </c>
      <c r="B998" s="16" t="s">
        <v>10</v>
      </c>
      <c r="C998" s="25">
        <v>459569152.38999999</v>
      </c>
      <c r="D998" s="25">
        <v>180088378.38999999</v>
      </c>
      <c r="E998" s="25">
        <v>162494667.50000012</v>
      </c>
      <c r="F998" s="25">
        <v>162477008.44000012</v>
      </c>
      <c r="G998" s="25">
        <v>90.220707128662895</v>
      </c>
    </row>
    <row r="999" spans="1:7">
      <c r="A999" s="22" t="s">
        <v>11</v>
      </c>
      <c r="B999" s="16" t="s">
        <v>12</v>
      </c>
      <c r="C999" s="25">
        <v>101191066.59999999</v>
      </c>
      <c r="D999" s="25">
        <v>39895089.600000001</v>
      </c>
      <c r="E999" s="25">
        <v>35744894.729999997</v>
      </c>
      <c r="F999" s="25">
        <v>35743945.089999996</v>
      </c>
      <c r="G999" s="25">
        <v>89.59484850987775</v>
      </c>
    </row>
    <row r="1000" spans="1:7">
      <c r="A1000" s="22" t="s">
        <v>13</v>
      </c>
      <c r="B1000" s="16" t="s">
        <v>14</v>
      </c>
      <c r="C1000" s="25">
        <v>168699561</v>
      </c>
      <c r="D1000" s="25">
        <v>76236153</v>
      </c>
      <c r="E1000" s="25">
        <v>51837118.29999999</v>
      </c>
      <c r="F1000" s="25">
        <v>50645530.599999994</v>
      </c>
      <c r="G1000" s="25">
        <v>66.432432129674751</v>
      </c>
    </row>
    <row r="1001" spans="1:7">
      <c r="A1001" s="22" t="s">
        <v>15</v>
      </c>
      <c r="B1001" s="16" t="s">
        <v>16</v>
      </c>
      <c r="C1001" s="25">
        <v>15153601</v>
      </c>
      <c r="D1001" s="25">
        <v>6851154</v>
      </c>
      <c r="E1001" s="25">
        <v>4294160.34</v>
      </c>
      <c r="F1001" s="25">
        <v>4055127.3399999994</v>
      </c>
      <c r="G1001" s="25">
        <v>59.188967873149537</v>
      </c>
    </row>
    <row r="1002" spans="1:7">
      <c r="A1002" s="22" t="s">
        <v>17</v>
      </c>
      <c r="B1002" s="16" t="s">
        <v>18</v>
      </c>
      <c r="C1002" s="25">
        <v>24580000</v>
      </c>
      <c r="D1002" s="25">
        <v>11476300</v>
      </c>
      <c r="E1002" s="25">
        <v>8286474.3399999999</v>
      </c>
      <c r="F1002" s="25">
        <v>8246458.8500000006</v>
      </c>
      <c r="G1002" s="25">
        <v>71.856424544496051</v>
      </c>
    </row>
    <row r="1003" spans="1:7">
      <c r="A1003" s="22" t="s">
        <v>19</v>
      </c>
      <c r="B1003" s="16" t="s">
        <v>20</v>
      </c>
      <c r="C1003" s="25">
        <v>70617550</v>
      </c>
      <c r="D1003" s="25">
        <v>31882210</v>
      </c>
      <c r="E1003" s="25">
        <v>20293594.470000003</v>
      </c>
      <c r="F1003" s="25">
        <v>20128321.73</v>
      </c>
      <c r="G1003" s="25">
        <v>63.133395489208553</v>
      </c>
    </row>
    <row r="1004" spans="1:7">
      <c r="A1004" s="22" t="s">
        <v>21</v>
      </c>
      <c r="B1004" s="16" t="s">
        <v>22</v>
      </c>
      <c r="C1004" s="25">
        <v>1044058</v>
      </c>
      <c r="D1004" s="25">
        <v>588638</v>
      </c>
      <c r="E1004" s="25">
        <v>383790.61</v>
      </c>
      <c r="F1004" s="25">
        <v>383790.61</v>
      </c>
      <c r="G1004" s="25">
        <v>65.199767938869044</v>
      </c>
    </row>
    <row r="1005" spans="1:7">
      <c r="A1005" s="22" t="s">
        <v>167</v>
      </c>
      <c r="B1005" s="16" t="s">
        <v>23</v>
      </c>
      <c r="C1005" s="25">
        <v>56695182</v>
      </c>
      <c r="D1005" s="25">
        <v>24993081</v>
      </c>
      <c r="E1005" s="25">
        <v>18463804.540000003</v>
      </c>
      <c r="F1005" s="25">
        <v>17720072.07</v>
      </c>
      <c r="G1005" s="25">
        <v>70.899910539240835</v>
      </c>
    </row>
    <row r="1006" spans="1:7">
      <c r="A1006" s="22" t="s">
        <v>168</v>
      </c>
      <c r="B1006" s="16" t="s">
        <v>24</v>
      </c>
      <c r="C1006" s="25">
        <v>23835213</v>
      </c>
      <c r="D1006" s="25">
        <v>11873413</v>
      </c>
      <c r="E1006" s="25">
        <v>9541209.8200000022</v>
      </c>
      <c r="F1006" s="25">
        <v>9511584.8800000008</v>
      </c>
      <c r="G1006" s="25">
        <v>80.108262721089545</v>
      </c>
    </row>
    <row r="1007" spans="1:7">
      <c r="A1007" s="22" t="s">
        <v>169</v>
      </c>
      <c r="B1007" s="16" t="s">
        <v>25</v>
      </c>
      <c r="C1007" s="25">
        <v>2634549</v>
      </c>
      <c r="D1007" s="25">
        <v>599384</v>
      </c>
      <c r="E1007" s="25">
        <v>303078.86</v>
      </c>
      <c r="F1007" s="25">
        <v>282514.83999999997</v>
      </c>
      <c r="G1007" s="25">
        <v>47.134197776383743</v>
      </c>
    </row>
    <row r="1008" spans="1:7">
      <c r="A1008" s="22" t="s">
        <v>170</v>
      </c>
      <c r="B1008" s="16" t="s">
        <v>26</v>
      </c>
      <c r="C1008" s="25">
        <v>25535550</v>
      </c>
      <c r="D1008" s="25">
        <v>10228084</v>
      </c>
      <c r="E1008" s="25">
        <v>7444949.0299999993</v>
      </c>
      <c r="F1008" s="25">
        <v>6757595.0799999991</v>
      </c>
      <c r="G1008" s="25">
        <v>66.0690221159701</v>
      </c>
    </row>
    <row r="1009" spans="1:7">
      <c r="A1009" s="22" t="s">
        <v>171</v>
      </c>
      <c r="B1009" s="16" t="s">
        <v>27</v>
      </c>
      <c r="C1009" s="25">
        <v>2008000</v>
      </c>
      <c r="D1009" s="25">
        <v>1211300</v>
      </c>
      <c r="E1009" s="25">
        <v>702777.5199999999</v>
      </c>
      <c r="F1009" s="25">
        <v>696950.7</v>
      </c>
      <c r="G1009" s="25">
        <v>57.537414348220913</v>
      </c>
    </row>
    <row r="1010" spans="1:7" ht="31.5">
      <c r="A1010" s="22" t="s">
        <v>172</v>
      </c>
      <c r="B1010" s="16" t="s">
        <v>28</v>
      </c>
      <c r="C1010" s="25">
        <v>2681870</v>
      </c>
      <c r="D1010" s="25">
        <v>1080900</v>
      </c>
      <c r="E1010" s="25">
        <v>471789.30999999988</v>
      </c>
      <c r="F1010" s="25">
        <v>471426.56999999989</v>
      </c>
      <c r="G1010" s="25">
        <v>43.614263114071591</v>
      </c>
    </row>
    <row r="1011" spans="1:7" ht="31.5">
      <c r="A1011" s="22" t="s">
        <v>29</v>
      </c>
      <c r="B1011" s="16" t="s">
        <v>30</v>
      </c>
      <c r="C1011" s="25">
        <v>609170</v>
      </c>
      <c r="D1011" s="25">
        <v>444770</v>
      </c>
      <c r="E1011" s="25">
        <v>115294</v>
      </c>
      <c r="F1011" s="25">
        <v>111760</v>
      </c>
      <c r="G1011" s="25">
        <v>25.127594037367629</v>
      </c>
    </row>
    <row r="1012" spans="1:7" ht="31.5">
      <c r="A1012" s="22" t="s">
        <v>173</v>
      </c>
      <c r="B1012" s="16" t="s">
        <v>174</v>
      </c>
      <c r="C1012" s="25">
        <v>66000</v>
      </c>
      <c r="D1012" s="25">
        <v>66000</v>
      </c>
      <c r="E1012" s="25">
        <v>65500</v>
      </c>
      <c r="F1012" s="25">
        <v>65500</v>
      </c>
      <c r="G1012" s="25">
        <v>99.242424242424249</v>
      </c>
    </row>
    <row r="1013" spans="1:7" ht="47.25">
      <c r="A1013" s="22" t="s">
        <v>31</v>
      </c>
      <c r="B1013" s="16" t="s">
        <v>32</v>
      </c>
      <c r="C1013" s="25">
        <v>543170</v>
      </c>
      <c r="D1013" s="25">
        <v>378770</v>
      </c>
      <c r="E1013" s="25">
        <v>49794</v>
      </c>
      <c r="F1013" s="25">
        <v>46260</v>
      </c>
      <c r="G1013" s="25">
        <v>12.213216463817092</v>
      </c>
    </row>
    <row r="1014" spans="1:7">
      <c r="A1014" s="22" t="s">
        <v>175</v>
      </c>
      <c r="B1014" s="16" t="s">
        <v>33</v>
      </c>
      <c r="C1014" s="25">
        <v>166315848</v>
      </c>
      <c r="D1014" s="25">
        <v>98193865</v>
      </c>
      <c r="E1014" s="25">
        <v>87481026.25</v>
      </c>
      <c r="F1014" s="25">
        <v>87443718.969999999</v>
      </c>
      <c r="G1014" s="25">
        <v>89.05212048634607</v>
      </c>
    </row>
    <row r="1015" spans="1:7" ht="31.5">
      <c r="A1015" s="22" t="s">
        <v>176</v>
      </c>
      <c r="B1015" s="16" t="s">
        <v>34</v>
      </c>
      <c r="C1015" s="25">
        <v>152906614</v>
      </c>
      <c r="D1015" s="25">
        <v>86089631</v>
      </c>
      <c r="E1015" s="25">
        <v>75922126.25</v>
      </c>
      <c r="F1015" s="25">
        <v>75884818.969999999</v>
      </c>
      <c r="G1015" s="25">
        <v>88.146293680826673</v>
      </c>
    </row>
    <row r="1016" spans="1:7" ht="31.5">
      <c r="A1016" s="22" t="s">
        <v>221</v>
      </c>
      <c r="B1016" s="16" t="s">
        <v>119</v>
      </c>
      <c r="C1016" s="25">
        <v>13409234</v>
      </c>
      <c r="D1016" s="25">
        <v>12104234</v>
      </c>
      <c r="E1016" s="25">
        <v>11558900</v>
      </c>
      <c r="F1016" s="25">
        <v>11558900</v>
      </c>
      <c r="G1016" s="25">
        <v>95.494683926302145</v>
      </c>
    </row>
    <row r="1017" spans="1:7">
      <c r="A1017" s="22" t="s">
        <v>177</v>
      </c>
      <c r="B1017" s="16" t="s">
        <v>35</v>
      </c>
      <c r="C1017" s="25">
        <v>59818065</v>
      </c>
      <c r="D1017" s="25">
        <v>23778431</v>
      </c>
      <c r="E1017" s="25">
        <v>17150046</v>
      </c>
      <c r="F1017" s="25">
        <v>17128452.859999999</v>
      </c>
      <c r="G1017" s="25">
        <v>72.033570507658808</v>
      </c>
    </row>
    <row r="1018" spans="1:7">
      <c r="A1018" s="22" t="s">
        <v>178</v>
      </c>
      <c r="B1018" s="16" t="s">
        <v>36</v>
      </c>
      <c r="C1018" s="25">
        <v>59818065</v>
      </c>
      <c r="D1018" s="25">
        <v>23778431</v>
      </c>
      <c r="E1018" s="25">
        <v>17150046</v>
      </c>
      <c r="F1018" s="25">
        <v>17128452.859999999</v>
      </c>
      <c r="G1018" s="25">
        <v>72.033570507658808</v>
      </c>
    </row>
    <row r="1019" spans="1:7">
      <c r="A1019" s="22" t="s">
        <v>37</v>
      </c>
      <c r="B1019" s="16" t="s">
        <v>38</v>
      </c>
      <c r="C1019" s="25">
        <v>1033633</v>
      </c>
      <c r="D1019" s="25">
        <v>656403</v>
      </c>
      <c r="E1019" s="25">
        <v>413473.13</v>
      </c>
      <c r="F1019" s="25">
        <v>380545.62000000005</v>
      </c>
      <c r="G1019" s="25">
        <v>57.974387685613884</v>
      </c>
    </row>
    <row r="1020" spans="1:7">
      <c r="A1020" s="22" t="s">
        <v>222</v>
      </c>
      <c r="B1020" s="16" t="s">
        <v>120</v>
      </c>
      <c r="C1020" s="25">
        <v>5674628</v>
      </c>
      <c r="D1020" s="25">
        <v>5252251</v>
      </c>
      <c r="E1020" s="25">
        <v>0</v>
      </c>
      <c r="F1020" s="25">
        <v>0</v>
      </c>
      <c r="G1020" s="25">
        <v>0</v>
      </c>
    </row>
  </sheetData>
  <mergeCells count="2"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7"/>
  <sheetViews>
    <sheetView zoomScaleNormal="100" zoomScaleSheetLayoutView="100" workbookViewId="0">
      <selection activeCell="N13" sqref="N13"/>
    </sheetView>
  </sheetViews>
  <sheetFormatPr defaultColWidth="9.140625" defaultRowHeight="15.75"/>
  <cols>
    <col min="1" max="1" width="9.28515625" style="1" customWidth="1"/>
    <col min="2" max="2" width="49.7109375" style="23" customWidth="1"/>
    <col min="3" max="3" width="26.7109375" style="1" customWidth="1"/>
    <col min="4" max="4" width="21.85546875" style="1" customWidth="1"/>
    <col min="5" max="5" width="22.28515625" style="1" customWidth="1"/>
    <col min="6" max="6" width="17.7109375" style="1" customWidth="1"/>
    <col min="7" max="7" width="14.7109375" style="1" customWidth="1"/>
    <col min="8" max="16384" width="9.140625" style="1"/>
  </cols>
  <sheetData>
    <row r="2" spans="1:7" ht="39.75" customHeight="1">
      <c r="A2" s="38" t="s">
        <v>268</v>
      </c>
      <c r="B2" s="38"/>
      <c r="C2" s="38"/>
      <c r="D2" s="38"/>
      <c r="E2" s="38"/>
      <c r="F2" s="38"/>
      <c r="G2" s="38"/>
    </row>
    <row r="3" spans="1:7" ht="21.75" customHeight="1">
      <c r="A3" s="42" t="s">
        <v>166</v>
      </c>
      <c r="B3" s="42"/>
      <c r="C3" s="42"/>
      <c r="D3" s="42"/>
      <c r="E3" s="42"/>
      <c r="F3" s="42"/>
      <c r="G3" s="42"/>
    </row>
    <row r="5" spans="1:7" ht="63">
      <c r="A5" s="2" t="s">
        <v>165</v>
      </c>
      <c r="B5" s="2" t="s">
        <v>1</v>
      </c>
      <c r="C5" s="2" t="s">
        <v>164</v>
      </c>
      <c r="D5" s="2" t="s">
        <v>265</v>
      </c>
      <c r="E5" s="2" t="s">
        <v>266</v>
      </c>
      <c r="F5" s="2" t="s">
        <v>267</v>
      </c>
      <c r="G5" s="2" t="s">
        <v>126</v>
      </c>
    </row>
    <row r="6" spans="1:7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36.75" customHeight="1">
      <c r="A7" s="3" t="s">
        <v>2</v>
      </c>
      <c r="B7" s="4" t="s">
        <v>127</v>
      </c>
      <c r="C7" s="7">
        <v>7216905</v>
      </c>
      <c r="D7" s="7">
        <v>6201955</v>
      </c>
      <c r="E7" s="7">
        <v>3971136.25</v>
      </c>
      <c r="F7" s="7">
        <v>3971136.25</v>
      </c>
      <c r="G7" s="7">
        <v>64.030394448202216</v>
      </c>
    </row>
    <row r="8" spans="1:7">
      <c r="A8" s="22" t="s">
        <v>3</v>
      </c>
      <c r="B8" s="16" t="s">
        <v>4</v>
      </c>
      <c r="C8" s="25">
        <v>360000</v>
      </c>
      <c r="D8" s="25">
        <v>280050</v>
      </c>
      <c r="E8" s="25">
        <v>259999</v>
      </c>
      <c r="F8" s="25">
        <v>259999</v>
      </c>
      <c r="G8" s="25">
        <v>92.840207105873958</v>
      </c>
    </row>
    <row r="9" spans="1:7">
      <c r="A9" s="22" t="s">
        <v>13</v>
      </c>
      <c r="B9" s="16" t="s">
        <v>14</v>
      </c>
      <c r="C9" s="25">
        <v>360000</v>
      </c>
      <c r="D9" s="25">
        <v>280050</v>
      </c>
      <c r="E9" s="25">
        <v>259999</v>
      </c>
      <c r="F9" s="25">
        <v>259999</v>
      </c>
      <c r="G9" s="25">
        <v>92.840207105873958</v>
      </c>
    </row>
    <row r="10" spans="1:7">
      <c r="A10" s="22" t="s">
        <v>15</v>
      </c>
      <c r="B10" s="16" t="s">
        <v>16</v>
      </c>
      <c r="C10" s="25">
        <v>50000</v>
      </c>
      <c r="D10" s="25">
        <v>20000</v>
      </c>
      <c r="E10" s="25">
        <v>0</v>
      </c>
      <c r="F10" s="25">
        <v>0</v>
      </c>
      <c r="G10" s="25">
        <v>0</v>
      </c>
    </row>
    <row r="11" spans="1:7">
      <c r="A11" s="22" t="s">
        <v>19</v>
      </c>
      <c r="B11" s="16" t="s">
        <v>20</v>
      </c>
      <c r="C11" s="25">
        <v>30000</v>
      </c>
      <c r="D11" s="25">
        <v>50</v>
      </c>
      <c r="E11" s="25">
        <v>0</v>
      </c>
      <c r="F11" s="25">
        <v>0</v>
      </c>
      <c r="G11" s="25">
        <v>0</v>
      </c>
    </row>
    <row r="12" spans="1:7" ht="31.5">
      <c r="A12" s="22" t="s">
        <v>29</v>
      </c>
      <c r="B12" s="16" t="s">
        <v>30</v>
      </c>
      <c r="C12" s="25">
        <v>280000</v>
      </c>
      <c r="D12" s="25">
        <v>260000</v>
      </c>
      <c r="E12" s="25">
        <v>259999</v>
      </c>
      <c r="F12" s="25">
        <v>259999</v>
      </c>
      <c r="G12" s="25">
        <v>99.999615384615382</v>
      </c>
    </row>
    <row r="13" spans="1:7" ht="31.5">
      <c r="A13" s="22" t="s">
        <v>173</v>
      </c>
      <c r="B13" s="16" t="s">
        <v>174</v>
      </c>
      <c r="C13" s="25">
        <v>260000</v>
      </c>
      <c r="D13" s="25">
        <v>260000</v>
      </c>
      <c r="E13" s="25">
        <v>259999</v>
      </c>
      <c r="F13" s="25">
        <v>259999</v>
      </c>
      <c r="G13" s="25">
        <v>99.999615384615382</v>
      </c>
    </row>
    <row r="14" spans="1:7" ht="47.25">
      <c r="A14" s="22" t="s">
        <v>31</v>
      </c>
      <c r="B14" s="16" t="s">
        <v>32</v>
      </c>
      <c r="C14" s="25">
        <v>20000</v>
      </c>
      <c r="D14" s="25">
        <v>0</v>
      </c>
      <c r="E14" s="25">
        <v>0</v>
      </c>
      <c r="F14" s="25">
        <v>0</v>
      </c>
      <c r="G14" s="25">
        <v>0</v>
      </c>
    </row>
    <row r="15" spans="1:7">
      <c r="A15" s="22" t="s">
        <v>141</v>
      </c>
      <c r="B15" s="16" t="s">
        <v>142</v>
      </c>
      <c r="C15" s="25">
        <v>6856905</v>
      </c>
      <c r="D15" s="25">
        <v>5921905</v>
      </c>
      <c r="E15" s="25">
        <v>3711137.25</v>
      </c>
      <c r="F15" s="25">
        <v>3711137.25</v>
      </c>
      <c r="G15" s="25">
        <v>62.66796326519929</v>
      </c>
    </row>
    <row r="16" spans="1:7">
      <c r="A16" s="22" t="s">
        <v>143</v>
      </c>
      <c r="B16" s="16" t="s">
        <v>144</v>
      </c>
      <c r="C16" s="25">
        <v>1276500</v>
      </c>
      <c r="D16" s="25">
        <v>1276500</v>
      </c>
      <c r="E16" s="25">
        <v>1276500</v>
      </c>
      <c r="F16" s="25">
        <v>1276500</v>
      </c>
      <c r="G16" s="25">
        <v>100</v>
      </c>
    </row>
    <row r="17" spans="1:7" ht="31.5">
      <c r="A17" s="22" t="s">
        <v>145</v>
      </c>
      <c r="B17" s="16" t="s">
        <v>146</v>
      </c>
      <c r="C17" s="25">
        <v>1276500</v>
      </c>
      <c r="D17" s="25">
        <v>1276500</v>
      </c>
      <c r="E17" s="25">
        <v>1276500</v>
      </c>
      <c r="F17" s="25">
        <v>1276500</v>
      </c>
      <c r="G17" s="25">
        <v>100</v>
      </c>
    </row>
    <row r="18" spans="1:7">
      <c r="A18" s="22" t="s">
        <v>147</v>
      </c>
      <c r="B18" s="16" t="s">
        <v>148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>
      <c r="A19" s="22" t="s">
        <v>149</v>
      </c>
      <c r="B19" s="16" t="s">
        <v>150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>
      <c r="A20" s="22" t="s">
        <v>151</v>
      </c>
      <c r="B20" s="16" t="s">
        <v>152</v>
      </c>
      <c r="C20" s="25">
        <v>5580405</v>
      </c>
      <c r="D20" s="25">
        <v>4645405</v>
      </c>
      <c r="E20" s="25">
        <v>2434637.25</v>
      </c>
      <c r="F20" s="25">
        <v>2434637.25</v>
      </c>
      <c r="G20" s="25">
        <v>52.409580004326862</v>
      </c>
    </row>
    <row r="21" spans="1:7" ht="31.5">
      <c r="A21" s="22" t="s">
        <v>109</v>
      </c>
      <c r="B21" s="16" t="s">
        <v>153</v>
      </c>
      <c r="C21" s="25">
        <v>5580405</v>
      </c>
      <c r="D21" s="25">
        <v>4645405</v>
      </c>
      <c r="E21" s="25">
        <v>2434637.25</v>
      </c>
      <c r="F21" s="25">
        <v>2434637.25</v>
      </c>
      <c r="G21" s="25">
        <v>52.409580004326862</v>
      </c>
    </row>
    <row r="22" spans="1:7" ht="31.5">
      <c r="A22" s="21" t="s">
        <v>179</v>
      </c>
      <c r="B22" s="15" t="s">
        <v>45</v>
      </c>
      <c r="C22" s="24">
        <v>2900405</v>
      </c>
      <c r="D22" s="24">
        <v>2900405</v>
      </c>
      <c r="E22" s="24">
        <v>2434637.25</v>
      </c>
      <c r="F22" s="24">
        <v>2434637.25</v>
      </c>
      <c r="G22" s="24">
        <v>83.941285785950583</v>
      </c>
    </row>
    <row r="23" spans="1:7">
      <c r="A23" s="22" t="s">
        <v>141</v>
      </c>
      <c r="B23" s="16" t="s">
        <v>142</v>
      </c>
      <c r="C23" s="25">
        <v>2900405</v>
      </c>
      <c r="D23" s="25">
        <v>2900405</v>
      </c>
      <c r="E23" s="25">
        <v>2434637.25</v>
      </c>
      <c r="F23" s="25">
        <v>2434637.25</v>
      </c>
      <c r="G23" s="25">
        <v>83.941285785950583</v>
      </c>
    </row>
    <row r="24" spans="1:7">
      <c r="A24" s="22" t="s">
        <v>151</v>
      </c>
      <c r="B24" s="16" t="s">
        <v>152</v>
      </c>
      <c r="C24" s="25">
        <v>2900405</v>
      </c>
      <c r="D24" s="25">
        <v>2900405</v>
      </c>
      <c r="E24" s="25">
        <v>2434637.25</v>
      </c>
      <c r="F24" s="25">
        <v>2434637.25</v>
      </c>
      <c r="G24" s="25">
        <v>83.941285785950583</v>
      </c>
    </row>
    <row r="25" spans="1:7" ht="31.5">
      <c r="A25" s="22" t="s">
        <v>109</v>
      </c>
      <c r="B25" s="16" t="s">
        <v>153</v>
      </c>
      <c r="C25" s="25">
        <v>2900405</v>
      </c>
      <c r="D25" s="25">
        <v>2900405</v>
      </c>
      <c r="E25" s="25">
        <v>2434637.25</v>
      </c>
      <c r="F25" s="25">
        <v>2434637.25</v>
      </c>
      <c r="G25" s="25">
        <v>83.941285785950583</v>
      </c>
    </row>
    <row r="26" spans="1:7" ht="47.25">
      <c r="A26" s="21" t="s">
        <v>9</v>
      </c>
      <c r="B26" s="15" t="s">
        <v>47</v>
      </c>
      <c r="C26" s="24">
        <v>1000000</v>
      </c>
      <c r="D26" s="24">
        <v>65000</v>
      </c>
      <c r="E26" s="24">
        <v>0</v>
      </c>
      <c r="F26" s="24">
        <v>0</v>
      </c>
      <c r="G26" s="24">
        <v>0</v>
      </c>
    </row>
    <row r="27" spans="1:7">
      <c r="A27" s="22" t="s">
        <v>141</v>
      </c>
      <c r="B27" s="16" t="s">
        <v>142</v>
      </c>
      <c r="C27" s="25">
        <v>1000000</v>
      </c>
      <c r="D27" s="25">
        <v>65000</v>
      </c>
      <c r="E27" s="25">
        <v>0</v>
      </c>
      <c r="F27" s="25">
        <v>0</v>
      </c>
      <c r="G27" s="25">
        <v>0</v>
      </c>
    </row>
    <row r="28" spans="1:7">
      <c r="A28" s="22" t="s">
        <v>151</v>
      </c>
      <c r="B28" s="16" t="s">
        <v>152</v>
      </c>
      <c r="C28" s="25">
        <v>1000000</v>
      </c>
      <c r="D28" s="25">
        <v>65000</v>
      </c>
      <c r="E28" s="25">
        <v>0</v>
      </c>
      <c r="F28" s="25">
        <v>0</v>
      </c>
      <c r="G28" s="25">
        <v>0</v>
      </c>
    </row>
    <row r="29" spans="1:7" ht="31.5">
      <c r="A29" s="22" t="s">
        <v>109</v>
      </c>
      <c r="B29" s="16" t="s">
        <v>153</v>
      </c>
      <c r="C29" s="25">
        <v>1000000</v>
      </c>
      <c r="D29" s="25">
        <v>65000</v>
      </c>
      <c r="E29" s="25">
        <v>0</v>
      </c>
      <c r="F29" s="25">
        <v>0</v>
      </c>
      <c r="G29" s="25">
        <v>0</v>
      </c>
    </row>
    <row r="30" spans="1:7" ht="31.5">
      <c r="A30" s="21" t="s">
        <v>156</v>
      </c>
      <c r="B30" s="15" t="s">
        <v>157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>
      <c r="A31" s="22" t="s">
        <v>141</v>
      </c>
      <c r="B31" s="16" t="s">
        <v>142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>
      <c r="A32" s="22" t="s">
        <v>143</v>
      </c>
      <c r="B32" s="16" t="s">
        <v>144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>
      <c r="A33" s="22" t="s">
        <v>147</v>
      </c>
      <c r="B33" s="16" t="s">
        <v>148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>
      <c r="A34" s="22" t="s">
        <v>149</v>
      </c>
      <c r="B34" s="16" t="s">
        <v>150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36.75" customHeight="1">
      <c r="A35" s="21" t="s">
        <v>183</v>
      </c>
      <c r="B35" s="15" t="s">
        <v>140</v>
      </c>
      <c r="C35" s="24">
        <v>260000</v>
      </c>
      <c r="D35" s="24">
        <v>260000</v>
      </c>
      <c r="E35" s="24">
        <v>259999</v>
      </c>
      <c r="F35" s="24">
        <v>259999</v>
      </c>
      <c r="G35" s="24">
        <v>99.999615384615382</v>
      </c>
    </row>
    <row r="36" spans="1:7">
      <c r="A36" s="22" t="s">
        <v>3</v>
      </c>
      <c r="B36" s="16" t="s">
        <v>4</v>
      </c>
      <c r="C36" s="25">
        <v>260000</v>
      </c>
      <c r="D36" s="25">
        <v>260000</v>
      </c>
      <c r="E36" s="25">
        <v>259999</v>
      </c>
      <c r="F36" s="25">
        <v>259999</v>
      </c>
      <c r="G36" s="25">
        <v>99.999615384615382</v>
      </c>
    </row>
    <row r="37" spans="1:7">
      <c r="A37" s="22" t="s">
        <v>13</v>
      </c>
      <c r="B37" s="16" t="s">
        <v>14</v>
      </c>
      <c r="C37" s="25">
        <v>260000</v>
      </c>
      <c r="D37" s="25">
        <v>260000</v>
      </c>
      <c r="E37" s="25">
        <v>259999</v>
      </c>
      <c r="F37" s="25">
        <v>259999</v>
      </c>
      <c r="G37" s="25">
        <v>99.999615384615382</v>
      </c>
    </row>
    <row r="38" spans="1:7" ht="31.5">
      <c r="A38" s="22" t="s">
        <v>29</v>
      </c>
      <c r="B38" s="16" t="s">
        <v>30</v>
      </c>
      <c r="C38" s="25">
        <v>260000</v>
      </c>
      <c r="D38" s="25">
        <v>260000</v>
      </c>
      <c r="E38" s="25">
        <v>259999</v>
      </c>
      <c r="F38" s="25">
        <v>259999</v>
      </c>
      <c r="G38" s="25">
        <v>99.999615384615382</v>
      </c>
    </row>
    <row r="39" spans="1:7" ht="31.5">
      <c r="A39" s="22" t="s">
        <v>173</v>
      </c>
      <c r="B39" s="16" t="s">
        <v>174</v>
      </c>
      <c r="C39" s="25">
        <v>260000</v>
      </c>
      <c r="D39" s="25">
        <v>260000</v>
      </c>
      <c r="E39" s="25">
        <v>259999</v>
      </c>
      <c r="F39" s="25">
        <v>259999</v>
      </c>
      <c r="G39" s="25">
        <v>99.999615384615382</v>
      </c>
    </row>
    <row r="40" spans="1:7">
      <c r="A40" s="21" t="s">
        <v>225</v>
      </c>
      <c r="B40" s="15" t="s">
        <v>226</v>
      </c>
      <c r="C40" s="24">
        <v>1680000</v>
      </c>
      <c r="D40" s="24">
        <v>1680000</v>
      </c>
      <c r="E40" s="24">
        <v>0</v>
      </c>
      <c r="F40" s="24">
        <v>0</v>
      </c>
      <c r="G40" s="24">
        <v>0</v>
      </c>
    </row>
    <row r="41" spans="1:7">
      <c r="A41" s="22" t="s">
        <v>141</v>
      </c>
      <c r="B41" s="16" t="s">
        <v>142</v>
      </c>
      <c r="C41" s="25">
        <v>1680000</v>
      </c>
      <c r="D41" s="25">
        <v>1680000</v>
      </c>
      <c r="E41" s="25">
        <v>0</v>
      </c>
      <c r="F41" s="25">
        <v>0</v>
      </c>
      <c r="G41" s="25">
        <v>0</v>
      </c>
    </row>
    <row r="42" spans="1:7">
      <c r="A42" s="22" t="s">
        <v>151</v>
      </c>
      <c r="B42" s="16" t="s">
        <v>152</v>
      </c>
      <c r="C42" s="25">
        <v>1680000</v>
      </c>
      <c r="D42" s="25">
        <v>1680000</v>
      </c>
      <c r="E42" s="25">
        <v>0</v>
      </c>
      <c r="F42" s="25">
        <v>0</v>
      </c>
      <c r="G42" s="25">
        <v>0</v>
      </c>
    </row>
    <row r="43" spans="1:7" ht="31.5">
      <c r="A43" s="22" t="s">
        <v>109</v>
      </c>
      <c r="B43" s="16" t="s">
        <v>153</v>
      </c>
      <c r="C43" s="25">
        <v>1680000</v>
      </c>
      <c r="D43" s="25">
        <v>1680000</v>
      </c>
      <c r="E43" s="25">
        <v>0</v>
      </c>
      <c r="F43" s="25">
        <v>0</v>
      </c>
      <c r="G43" s="25">
        <v>0</v>
      </c>
    </row>
    <row r="44" spans="1:7">
      <c r="A44" s="21" t="s">
        <v>56</v>
      </c>
      <c r="B44" s="15" t="s">
        <v>57</v>
      </c>
      <c r="C44" s="24">
        <v>1276500</v>
      </c>
      <c r="D44" s="24">
        <v>1276500</v>
      </c>
      <c r="E44" s="24">
        <v>1276500</v>
      </c>
      <c r="F44" s="24">
        <v>1276500</v>
      </c>
      <c r="G44" s="24">
        <v>100</v>
      </c>
    </row>
    <row r="45" spans="1:7">
      <c r="A45" s="22" t="s">
        <v>141</v>
      </c>
      <c r="B45" s="16" t="s">
        <v>142</v>
      </c>
      <c r="C45" s="25">
        <v>1276500</v>
      </c>
      <c r="D45" s="25">
        <v>1276500</v>
      </c>
      <c r="E45" s="25">
        <v>1276500</v>
      </c>
      <c r="F45" s="25">
        <v>1276500</v>
      </c>
      <c r="G45" s="25">
        <v>100</v>
      </c>
    </row>
    <row r="46" spans="1:7">
      <c r="A46" s="22" t="s">
        <v>143</v>
      </c>
      <c r="B46" s="16" t="s">
        <v>144</v>
      </c>
      <c r="C46" s="25">
        <v>1276500</v>
      </c>
      <c r="D46" s="25">
        <v>1276500</v>
      </c>
      <c r="E46" s="25">
        <v>1276500</v>
      </c>
      <c r="F46" s="25">
        <v>1276500</v>
      </c>
      <c r="G46" s="25">
        <v>100</v>
      </c>
    </row>
    <row r="47" spans="1:7" ht="31.5">
      <c r="A47" s="22" t="s">
        <v>145</v>
      </c>
      <c r="B47" s="16" t="s">
        <v>146</v>
      </c>
      <c r="C47" s="25">
        <v>1276500</v>
      </c>
      <c r="D47" s="25">
        <v>1276500</v>
      </c>
      <c r="E47" s="25">
        <v>1276500</v>
      </c>
      <c r="F47" s="25">
        <v>1276500</v>
      </c>
      <c r="G47" s="25">
        <v>100</v>
      </c>
    </row>
    <row r="48" spans="1:7" ht="31.5">
      <c r="A48" s="21" t="s">
        <v>154</v>
      </c>
      <c r="B48" s="15" t="s">
        <v>155</v>
      </c>
      <c r="C48" s="24">
        <v>100000</v>
      </c>
      <c r="D48" s="24">
        <v>20050</v>
      </c>
      <c r="E48" s="24">
        <v>0</v>
      </c>
      <c r="F48" s="24">
        <v>0</v>
      </c>
      <c r="G48" s="24">
        <v>0</v>
      </c>
    </row>
    <row r="49" spans="1:7">
      <c r="A49" s="22" t="s">
        <v>3</v>
      </c>
      <c r="B49" s="16" t="s">
        <v>4</v>
      </c>
      <c r="C49" s="25">
        <v>100000</v>
      </c>
      <c r="D49" s="25">
        <v>20050</v>
      </c>
      <c r="E49" s="25">
        <v>0</v>
      </c>
      <c r="F49" s="25">
        <v>0</v>
      </c>
      <c r="G49" s="25">
        <v>0</v>
      </c>
    </row>
    <row r="50" spans="1:7">
      <c r="A50" s="22" t="s">
        <v>13</v>
      </c>
      <c r="B50" s="16" t="s">
        <v>14</v>
      </c>
      <c r="C50" s="25">
        <v>100000</v>
      </c>
      <c r="D50" s="25">
        <v>20050</v>
      </c>
      <c r="E50" s="25">
        <v>0</v>
      </c>
      <c r="F50" s="25">
        <v>0</v>
      </c>
      <c r="G50" s="25">
        <v>0</v>
      </c>
    </row>
    <row r="51" spans="1:7">
      <c r="A51" s="22" t="s">
        <v>15</v>
      </c>
      <c r="B51" s="16" t="s">
        <v>16</v>
      </c>
      <c r="C51" s="25">
        <v>50000</v>
      </c>
      <c r="D51" s="25">
        <v>20000</v>
      </c>
      <c r="E51" s="25">
        <v>0</v>
      </c>
      <c r="F51" s="25">
        <v>0</v>
      </c>
      <c r="G51" s="25">
        <v>0</v>
      </c>
    </row>
    <row r="52" spans="1:7">
      <c r="A52" s="22" t="s">
        <v>19</v>
      </c>
      <c r="B52" s="16" t="s">
        <v>20</v>
      </c>
      <c r="C52" s="25">
        <v>30000</v>
      </c>
      <c r="D52" s="25">
        <v>50</v>
      </c>
      <c r="E52" s="25">
        <v>0</v>
      </c>
      <c r="F52" s="25">
        <v>0</v>
      </c>
      <c r="G52" s="25">
        <v>0</v>
      </c>
    </row>
    <row r="53" spans="1:7" ht="31.5">
      <c r="A53" s="22" t="s">
        <v>29</v>
      </c>
      <c r="B53" s="16" t="s">
        <v>30</v>
      </c>
      <c r="C53" s="25">
        <v>20000</v>
      </c>
      <c r="D53" s="25">
        <v>0</v>
      </c>
      <c r="E53" s="25">
        <v>0</v>
      </c>
      <c r="F53" s="25">
        <v>0</v>
      </c>
      <c r="G53" s="25">
        <v>0</v>
      </c>
    </row>
    <row r="54" spans="1:7" ht="47.25">
      <c r="A54" s="22" t="s">
        <v>31</v>
      </c>
      <c r="B54" s="16" t="s">
        <v>32</v>
      </c>
      <c r="C54" s="25">
        <v>20000</v>
      </c>
      <c r="D54" s="25">
        <v>0</v>
      </c>
      <c r="E54" s="25">
        <v>0</v>
      </c>
      <c r="F54" s="25">
        <v>0</v>
      </c>
      <c r="G54" s="25">
        <v>0</v>
      </c>
    </row>
    <row r="55" spans="1:7" ht="31.5">
      <c r="A55" s="3" t="s">
        <v>58</v>
      </c>
      <c r="B55" s="4" t="s">
        <v>139</v>
      </c>
      <c r="C55" s="7">
        <v>12043239</v>
      </c>
      <c r="D55" s="7">
        <v>5422676</v>
      </c>
      <c r="E55" s="7">
        <v>287282.61</v>
      </c>
      <c r="F55" s="7">
        <v>287282.61</v>
      </c>
      <c r="G55" s="7">
        <v>5.2978014913669931</v>
      </c>
    </row>
    <row r="56" spans="1:7">
      <c r="A56" s="22" t="s">
        <v>141</v>
      </c>
      <c r="B56" s="16" t="s">
        <v>142</v>
      </c>
      <c r="C56" s="25">
        <v>12043239</v>
      </c>
      <c r="D56" s="25">
        <v>5422676</v>
      </c>
      <c r="E56" s="25">
        <v>287282.61</v>
      </c>
      <c r="F56" s="25">
        <v>287282.61</v>
      </c>
      <c r="G56" s="25">
        <v>5.2978014913669931</v>
      </c>
    </row>
    <row r="57" spans="1:7">
      <c r="A57" s="22" t="s">
        <v>143</v>
      </c>
      <c r="B57" s="16" t="s">
        <v>144</v>
      </c>
      <c r="C57" s="25">
        <v>12043239</v>
      </c>
      <c r="D57" s="25">
        <v>5422676</v>
      </c>
      <c r="E57" s="25">
        <v>287282.61</v>
      </c>
      <c r="F57" s="25">
        <v>287282.61</v>
      </c>
      <c r="G57" s="25">
        <v>5.2978014913669931</v>
      </c>
    </row>
    <row r="58" spans="1:7" ht="31.5">
      <c r="A58" s="22" t="s">
        <v>145</v>
      </c>
      <c r="B58" s="16" t="s">
        <v>146</v>
      </c>
      <c r="C58" s="25">
        <v>2189880</v>
      </c>
      <c r="D58" s="25">
        <v>2189880</v>
      </c>
      <c r="E58" s="25">
        <v>0</v>
      </c>
      <c r="F58" s="25">
        <v>0</v>
      </c>
      <c r="G58" s="25">
        <v>0</v>
      </c>
    </row>
    <row r="59" spans="1:7">
      <c r="A59" s="22" t="s">
        <v>147</v>
      </c>
      <c r="B59" s="16" t="s">
        <v>148</v>
      </c>
      <c r="C59" s="25">
        <v>9853359</v>
      </c>
      <c r="D59" s="25">
        <v>3232796</v>
      </c>
      <c r="E59" s="25">
        <v>287282.61</v>
      </c>
      <c r="F59" s="25">
        <v>287282.61</v>
      </c>
      <c r="G59" s="25">
        <v>8.8865059842934713</v>
      </c>
    </row>
    <row r="60" spans="1:7">
      <c r="A60" s="22" t="s">
        <v>149</v>
      </c>
      <c r="B60" s="16" t="s">
        <v>150</v>
      </c>
      <c r="C60" s="25">
        <v>9853359</v>
      </c>
      <c r="D60" s="25">
        <v>3232796</v>
      </c>
      <c r="E60" s="25">
        <v>287282.61</v>
      </c>
      <c r="F60" s="25">
        <v>287282.61</v>
      </c>
      <c r="G60" s="25">
        <v>8.8865059842934713</v>
      </c>
    </row>
    <row r="61" spans="1:7">
      <c r="A61" s="21" t="s">
        <v>61</v>
      </c>
      <c r="B61" s="15" t="s">
        <v>62</v>
      </c>
      <c r="C61" s="24">
        <v>3908713</v>
      </c>
      <c r="D61" s="24">
        <v>2562952</v>
      </c>
      <c r="E61" s="24">
        <v>287282.61</v>
      </c>
      <c r="F61" s="24">
        <v>287282.61</v>
      </c>
      <c r="G61" s="24">
        <v>11.209051515596077</v>
      </c>
    </row>
    <row r="62" spans="1:7">
      <c r="A62" s="22" t="s">
        <v>141</v>
      </c>
      <c r="B62" s="16" t="s">
        <v>142</v>
      </c>
      <c r="C62" s="25">
        <v>3908713</v>
      </c>
      <c r="D62" s="25">
        <v>2562952</v>
      </c>
      <c r="E62" s="25">
        <v>287282.61</v>
      </c>
      <c r="F62" s="25">
        <v>287282.61</v>
      </c>
      <c r="G62" s="25">
        <v>11.209051515596077</v>
      </c>
    </row>
    <row r="63" spans="1:7">
      <c r="A63" s="22" t="s">
        <v>143</v>
      </c>
      <c r="B63" s="16" t="s">
        <v>144</v>
      </c>
      <c r="C63" s="25">
        <v>3908713</v>
      </c>
      <c r="D63" s="25">
        <v>2562952</v>
      </c>
      <c r="E63" s="25">
        <v>287282.61</v>
      </c>
      <c r="F63" s="25">
        <v>287282.61</v>
      </c>
      <c r="G63" s="25">
        <v>11.209051515596077</v>
      </c>
    </row>
    <row r="64" spans="1:7">
      <c r="A64" s="22" t="s">
        <v>147</v>
      </c>
      <c r="B64" s="16" t="s">
        <v>148</v>
      </c>
      <c r="C64" s="25">
        <v>3908713</v>
      </c>
      <c r="D64" s="25">
        <v>2562952</v>
      </c>
      <c r="E64" s="25">
        <v>287282.61</v>
      </c>
      <c r="F64" s="25">
        <v>287282.61</v>
      </c>
      <c r="G64" s="25">
        <v>11.209051515596077</v>
      </c>
    </row>
    <row r="65" spans="1:7">
      <c r="A65" s="22" t="s">
        <v>149</v>
      </c>
      <c r="B65" s="16" t="s">
        <v>150</v>
      </c>
      <c r="C65" s="25">
        <v>3908713</v>
      </c>
      <c r="D65" s="25">
        <v>2562952</v>
      </c>
      <c r="E65" s="25">
        <v>287282.61</v>
      </c>
      <c r="F65" s="25">
        <v>287282.61</v>
      </c>
      <c r="G65" s="25">
        <v>11.209051515596077</v>
      </c>
    </row>
    <row r="66" spans="1:7" ht="47.25">
      <c r="A66" s="21" t="s">
        <v>63</v>
      </c>
      <c r="B66" s="15" t="s">
        <v>64</v>
      </c>
      <c r="C66" s="24">
        <v>2254770</v>
      </c>
      <c r="D66" s="24">
        <v>193260</v>
      </c>
      <c r="E66" s="24">
        <v>0</v>
      </c>
      <c r="F66" s="24">
        <v>0</v>
      </c>
      <c r="G66" s="24">
        <v>0</v>
      </c>
    </row>
    <row r="67" spans="1:7">
      <c r="A67" s="22" t="s">
        <v>141</v>
      </c>
      <c r="B67" s="16" t="s">
        <v>142</v>
      </c>
      <c r="C67" s="25">
        <v>2254770</v>
      </c>
      <c r="D67" s="25">
        <v>193260</v>
      </c>
      <c r="E67" s="25">
        <v>0</v>
      </c>
      <c r="F67" s="25">
        <v>0</v>
      </c>
      <c r="G67" s="25">
        <v>0</v>
      </c>
    </row>
    <row r="68" spans="1:7">
      <c r="A68" s="22" t="s">
        <v>143</v>
      </c>
      <c r="B68" s="16" t="s">
        <v>144</v>
      </c>
      <c r="C68" s="25">
        <v>2254770</v>
      </c>
      <c r="D68" s="25">
        <v>193260</v>
      </c>
      <c r="E68" s="25">
        <v>0</v>
      </c>
      <c r="F68" s="25">
        <v>0</v>
      </c>
      <c r="G68" s="25">
        <v>0</v>
      </c>
    </row>
    <row r="69" spans="1:7">
      <c r="A69" s="22" t="s">
        <v>147</v>
      </c>
      <c r="B69" s="16" t="s">
        <v>148</v>
      </c>
      <c r="C69" s="25">
        <v>2254770</v>
      </c>
      <c r="D69" s="25">
        <v>193260</v>
      </c>
      <c r="E69" s="25">
        <v>0</v>
      </c>
      <c r="F69" s="25">
        <v>0</v>
      </c>
      <c r="G69" s="25">
        <v>0</v>
      </c>
    </row>
    <row r="70" spans="1:7">
      <c r="A70" s="22" t="s">
        <v>149</v>
      </c>
      <c r="B70" s="16" t="s">
        <v>150</v>
      </c>
      <c r="C70" s="25">
        <v>2254770</v>
      </c>
      <c r="D70" s="25">
        <v>193260</v>
      </c>
      <c r="E70" s="25">
        <v>0</v>
      </c>
      <c r="F70" s="25">
        <v>0</v>
      </c>
      <c r="G70" s="25">
        <v>0</v>
      </c>
    </row>
    <row r="71" spans="1:7" ht="94.5">
      <c r="A71" s="21" t="s">
        <v>260</v>
      </c>
      <c r="B71" s="15" t="s">
        <v>261</v>
      </c>
      <c r="C71" s="24">
        <v>656964</v>
      </c>
      <c r="D71" s="24">
        <v>656964</v>
      </c>
      <c r="E71" s="24">
        <v>0</v>
      </c>
      <c r="F71" s="24">
        <v>0</v>
      </c>
      <c r="G71" s="24">
        <v>0</v>
      </c>
    </row>
    <row r="72" spans="1:7">
      <c r="A72" s="22" t="s">
        <v>141</v>
      </c>
      <c r="B72" s="16" t="s">
        <v>142</v>
      </c>
      <c r="C72" s="25">
        <v>656964</v>
      </c>
      <c r="D72" s="25">
        <v>656964</v>
      </c>
      <c r="E72" s="25">
        <v>0</v>
      </c>
      <c r="F72" s="25">
        <v>0</v>
      </c>
      <c r="G72" s="25">
        <v>0</v>
      </c>
    </row>
    <row r="73" spans="1:7">
      <c r="A73" s="22" t="s">
        <v>143</v>
      </c>
      <c r="B73" s="16" t="s">
        <v>144</v>
      </c>
      <c r="C73" s="25">
        <v>656964</v>
      </c>
      <c r="D73" s="25">
        <v>656964</v>
      </c>
      <c r="E73" s="25">
        <v>0</v>
      </c>
      <c r="F73" s="25">
        <v>0</v>
      </c>
      <c r="G73" s="25">
        <v>0</v>
      </c>
    </row>
    <row r="74" spans="1:7" ht="31.5">
      <c r="A74" s="22" t="s">
        <v>145</v>
      </c>
      <c r="B74" s="16" t="s">
        <v>146</v>
      </c>
      <c r="C74" s="25">
        <v>656964</v>
      </c>
      <c r="D74" s="25">
        <v>656964</v>
      </c>
      <c r="E74" s="25">
        <v>0</v>
      </c>
      <c r="F74" s="25">
        <v>0</v>
      </c>
      <c r="G74" s="25">
        <v>0</v>
      </c>
    </row>
    <row r="75" spans="1:7" ht="94.5">
      <c r="A75" s="21" t="s">
        <v>227</v>
      </c>
      <c r="B75" s="15" t="s">
        <v>228</v>
      </c>
      <c r="C75" s="24">
        <v>1532916</v>
      </c>
      <c r="D75" s="24">
        <v>1532916</v>
      </c>
      <c r="E75" s="24">
        <v>0</v>
      </c>
      <c r="F75" s="24">
        <v>0</v>
      </c>
      <c r="G75" s="24">
        <v>0</v>
      </c>
    </row>
    <row r="76" spans="1:7">
      <c r="A76" s="22" t="s">
        <v>141</v>
      </c>
      <c r="B76" s="16" t="s">
        <v>142</v>
      </c>
      <c r="C76" s="25">
        <v>1532916</v>
      </c>
      <c r="D76" s="25">
        <v>1532916</v>
      </c>
      <c r="E76" s="25">
        <v>0</v>
      </c>
      <c r="F76" s="25">
        <v>0</v>
      </c>
      <c r="G76" s="25">
        <v>0</v>
      </c>
    </row>
    <row r="77" spans="1:7">
      <c r="A77" s="22" t="s">
        <v>143</v>
      </c>
      <c r="B77" s="16" t="s">
        <v>144</v>
      </c>
      <c r="C77" s="25">
        <v>1532916</v>
      </c>
      <c r="D77" s="25">
        <v>1532916</v>
      </c>
      <c r="E77" s="25">
        <v>0</v>
      </c>
      <c r="F77" s="25">
        <v>0</v>
      </c>
      <c r="G77" s="25">
        <v>0</v>
      </c>
    </row>
    <row r="78" spans="1:7" ht="31.5">
      <c r="A78" s="22" t="s">
        <v>145</v>
      </c>
      <c r="B78" s="16" t="s">
        <v>146</v>
      </c>
      <c r="C78" s="25">
        <v>1532916</v>
      </c>
      <c r="D78" s="25">
        <v>1532916</v>
      </c>
      <c r="E78" s="25">
        <v>0</v>
      </c>
      <c r="F78" s="25">
        <v>0</v>
      </c>
      <c r="G78" s="25">
        <v>0</v>
      </c>
    </row>
    <row r="79" spans="1:7" ht="31.5">
      <c r="A79" s="21" t="s">
        <v>219</v>
      </c>
      <c r="B79" s="15" t="s">
        <v>53</v>
      </c>
      <c r="C79" s="24">
        <v>3689876</v>
      </c>
      <c r="D79" s="24">
        <v>476584</v>
      </c>
      <c r="E79" s="24">
        <v>0</v>
      </c>
      <c r="F79" s="24">
        <v>0</v>
      </c>
      <c r="G79" s="24">
        <v>0</v>
      </c>
    </row>
    <row r="80" spans="1:7">
      <c r="A80" s="22" t="s">
        <v>141</v>
      </c>
      <c r="B80" s="16" t="s">
        <v>142</v>
      </c>
      <c r="C80" s="25">
        <v>3689876</v>
      </c>
      <c r="D80" s="25">
        <v>476584</v>
      </c>
      <c r="E80" s="25">
        <v>0</v>
      </c>
      <c r="F80" s="25">
        <v>0</v>
      </c>
      <c r="G80" s="25">
        <v>0</v>
      </c>
    </row>
    <row r="81" spans="1:7">
      <c r="A81" s="22" t="s">
        <v>143</v>
      </c>
      <c r="B81" s="16" t="s">
        <v>144</v>
      </c>
      <c r="C81" s="25">
        <v>3689876</v>
      </c>
      <c r="D81" s="25">
        <v>476584</v>
      </c>
      <c r="E81" s="25">
        <v>0</v>
      </c>
      <c r="F81" s="25">
        <v>0</v>
      </c>
      <c r="G81" s="25">
        <v>0</v>
      </c>
    </row>
    <row r="82" spans="1:7">
      <c r="A82" s="22" t="s">
        <v>147</v>
      </c>
      <c r="B82" s="16" t="s">
        <v>148</v>
      </c>
      <c r="C82" s="25">
        <v>3689876</v>
      </c>
      <c r="D82" s="25">
        <v>476584</v>
      </c>
      <c r="E82" s="25">
        <v>0</v>
      </c>
      <c r="F82" s="25">
        <v>0</v>
      </c>
      <c r="G82" s="25">
        <v>0</v>
      </c>
    </row>
    <row r="83" spans="1:7">
      <c r="A83" s="22" t="s">
        <v>149</v>
      </c>
      <c r="B83" s="16" t="s">
        <v>150</v>
      </c>
      <c r="C83" s="25">
        <v>3689876</v>
      </c>
      <c r="D83" s="25">
        <v>476584</v>
      </c>
      <c r="E83" s="25">
        <v>0</v>
      </c>
      <c r="F83" s="25">
        <v>0</v>
      </c>
      <c r="G83" s="25">
        <v>0</v>
      </c>
    </row>
    <row r="84" spans="1:7" ht="47.25">
      <c r="A84" s="3" t="s">
        <v>108</v>
      </c>
      <c r="B84" s="4" t="s">
        <v>131</v>
      </c>
      <c r="C84" s="7">
        <v>6463934.4400000004</v>
      </c>
      <c r="D84" s="7">
        <v>3042122.44</v>
      </c>
      <c r="E84" s="7">
        <v>1332403.44</v>
      </c>
      <c r="F84" s="7">
        <v>49230.27</v>
      </c>
      <c r="G84" s="7">
        <v>1.6182869352227649</v>
      </c>
    </row>
    <row r="85" spans="1:7">
      <c r="A85" s="22" t="s">
        <v>3</v>
      </c>
      <c r="B85" s="16" t="s">
        <v>4</v>
      </c>
      <c r="C85" s="25">
        <v>100000</v>
      </c>
      <c r="D85" s="25">
        <v>71000</v>
      </c>
      <c r="E85" s="25">
        <v>0</v>
      </c>
      <c r="F85" s="25">
        <v>0</v>
      </c>
      <c r="G85" s="25">
        <v>0</v>
      </c>
    </row>
    <row r="86" spans="1:7">
      <c r="A86" s="22" t="s">
        <v>13</v>
      </c>
      <c r="B86" s="16" t="s">
        <v>14</v>
      </c>
      <c r="C86" s="25">
        <v>100000</v>
      </c>
      <c r="D86" s="25">
        <v>71000</v>
      </c>
      <c r="E86" s="25">
        <v>0</v>
      </c>
      <c r="F86" s="25">
        <v>0</v>
      </c>
      <c r="G86" s="25">
        <v>0</v>
      </c>
    </row>
    <row r="87" spans="1:7">
      <c r="A87" s="22" t="s">
        <v>19</v>
      </c>
      <c r="B87" s="16" t="s">
        <v>20</v>
      </c>
      <c r="C87" s="25">
        <v>100000</v>
      </c>
      <c r="D87" s="25">
        <v>71000</v>
      </c>
      <c r="E87" s="25">
        <v>0</v>
      </c>
      <c r="F87" s="25">
        <v>0</v>
      </c>
      <c r="G87" s="25">
        <v>0</v>
      </c>
    </row>
    <row r="88" spans="1:7">
      <c r="A88" s="22" t="s">
        <v>141</v>
      </c>
      <c r="B88" s="16" t="s">
        <v>142</v>
      </c>
      <c r="C88" s="25">
        <v>6363934.4400000004</v>
      </c>
      <c r="D88" s="25">
        <v>2971122.44</v>
      </c>
      <c r="E88" s="25">
        <v>1332403.44</v>
      </c>
      <c r="F88" s="25">
        <v>49230.27</v>
      </c>
      <c r="G88" s="25">
        <v>1.656958640856282</v>
      </c>
    </row>
    <row r="89" spans="1:7">
      <c r="A89" s="22" t="s">
        <v>143</v>
      </c>
      <c r="B89" s="16" t="s">
        <v>144</v>
      </c>
      <c r="C89" s="25">
        <v>36000</v>
      </c>
      <c r="D89" s="25">
        <v>0</v>
      </c>
      <c r="E89" s="25">
        <v>0</v>
      </c>
      <c r="F89" s="25">
        <v>0</v>
      </c>
      <c r="G89" s="25">
        <v>0</v>
      </c>
    </row>
    <row r="90" spans="1:7" ht="31.5">
      <c r="A90" s="22" t="s">
        <v>145</v>
      </c>
      <c r="B90" s="16" t="s">
        <v>146</v>
      </c>
      <c r="C90" s="25">
        <v>36000</v>
      </c>
      <c r="D90" s="25">
        <v>0</v>
      </c>
      <c r="E90" s="25">
        <v>0</v>
      </c>
      <c r="F90" s="25">
        <v>0</v>
      </c>
      <c r="G90" s="25">
        <v>0</v>
      </c>
    </row>
    <row r="91" spans="1:7">
      <c r="A91" s="22" t="s">
        <v>151</v>
      </c>
      <c r="B91" s="16" t="s">
        <v>152</v>
      </c>
      <c r="C91" s="25">
        <v>6327934.4400000004</v>
      </c>
      <c r="D91" s="25">
        <v>2971122.44</v>
      </c>
      <c r="E91" s="25">
        <v>1332403.44</v>
      </c>
      <c r="F91" s="25">
        <v>49230.27</v>
      </c>
      <c r="G91" s="25">
        <v>1.656958640856282</v>
      </c>
    </row>
    <row r="92" spans="1:7" ht="31.5">
      <c r="A92" s="22" t="s">
        <v>109</v>
      </c>
      <c r="B92" s="16" t="s">
        <v>153</v>
      </c>
      <c r="C92" s="25">
        <v>6327934.4400000004</v>
      </c>
      <c r="D92" s="25">
        <v>2971122.44</v>
      </c>
      <c r="E92" s="25">
        <v>1332403.44</v>
      </c>
      <c r="F92" s="25">
        <v>49230.27</v>
      </c>
      <c r="G92" s="25">
        <v>1.656958640856282</v>
      </c>
    </row>
    <row r="93" spans="1:7" ht="47.25">
      <c r="A93" s="21" t="s">
        <v>59</v>
      </c>
      <c r="B93" s="15" t="s">
        <v>60</v>
      </c>
      <c r="C93" s="24">
        <v>36000</v>
      </c>
      <c r="D93" s="24">
        <v>0</v>
      </c>
      <c r="E93" s="24">
        <v>0</v>
      </c>
      <c r="F93" s="24">
        <v>0</v>
      </c>
      <c r="G93" s="24">
        <v>0</v>
      </c>
    </row>
    <row r="94" spans="1:7">
      <c r="A94" s="22" t="s">
        <v>141</v>
      </c>
      <c r="B94" s="16" t="s">
        <v>142</v>
      </c>
      <c r="C94" s="25">
        <v>36000</v>
      </c>
      <c r="D94" s="25">
        <v>0</v>
      </c>
      <c r="E94" s="25">
        <v>0</v>
      </c>
      <c r="F94" s="25">
        <v>0</v>
      </c>
      <c r="G94" s="25">
        <v>0</v>
      </c>
    </row>
    <row r="95" spans="1:7">
      <c r="A95" s="22" t="s">
        <v>143</v>
      </c>
      <c r="B95" s="16" t="s">
        <v>144</v>
      </c>
      <c r="C95" s="25">
        <v>36000</v>
      </c>
      <c r="D95" s="25">
        <v>0</v>
      </c>
      <c r="E95" s="25">
        <v>0</v>
      </c>
      <c r="F95" s="25">
        <v>0</v>
      </c>
      <c r="G95" s="25">
        <v>0</v>
      </c>
    </row>
    <row r="96" spans="1:7" ht="31.5">
      <c r="A96" s="22" t="s">
        <v>145</v>
      </c>
      <c r="B96" s="16" t="s">
        <v>146</v>
      </c>
      <c r="C96" s="25">
        <v>36000</v>
      </c>
      <c r="D96" s="25">
        <v>0</v>
      </c>
      <c r="E96" s="25">
        <v>0</v>
      </c>
      <c r="F96" s="25">
        <v>0</v>
      </c>
      <c r="G96" s="25">
        <v>0</v>
      </c>
    </row>
    <row r="97" spans="1:7" ht="31.5">
      <c r="A97" s="21" t="s">
        <v>156</v>
      </c>
      <c r="B97" s="15" t="s">
        <v>157</v>
      </c>
      <c r="C97" s="24">
        <v>4029487</v>
      </c>
      <c r="D97" s="24">
        <v>1245531</v>
      </c>
      <c r="E97" s="24">
        <v>1245529.8700000001</v>
      </c>
      <c r="F97" s="24">
        <v>9246.6</v>
      </c>
      <c r="G97" s="24">
        <v>0.74238216471529017</v>
      </c>
    </row>
    <row r="98" spans="1:7">
      <c r="A98" s="22" t="s">
        <v>141</v>
      </c>
      <c r="B98" s="16" t="s">
        <v>142</v>
      </c>
      <c r="C98" s="25">
        <v>4029487</v>
      </c>
      <c r="D98" s="25">
        <v>1245531</v>
      </c>
      <c r="E98" s="25">
        <v>1245529.8700000001</v>
      </c>
      <c r="F98" s="25">
        <v>9246.6</v>
      </c>
      <c r="G98" s="25">
        <v>0.74238216471529017</v>
      </c>
    </row>
    <row r="99" spans="1:7">
      <c r="A99" s="22" t="s">
        <v>151</v>
      </c>
      <c r="B99" s="16" t="s">
        <v>152</v>
      </c>
      <c r="C99" s="25">
        <v>4029487</v>
      </c>
      <c r="D99" s="25">
        <v>1245531</v>
      </c>
      <c r="E99" s="25">
        <v>1245529.8700000001</v>
      </c>
      <c r="F99" s="25">
        <v>9246.6</v>
      </c>
      <c r="G99" s="25">
        <v>0.74238216471529017</v>
      </c>
    </row>
    <row r="100" spans="1:7" ht="31.5">
      <c r="A100" s="22" t="s">
        <v>109</v>
      </c>
      <c r="B100" s="16" t="s">
        <v>153</v>
      </c>
      <c r="C100" s="25">
        <v>4029487</v>
      </c>
      <c r="D100" s="25">
        <v>1245531</v>
      </c>
      <c r="E100" s="25">
        <v>1245529.8700000001</v>
      </c>
      <c r="F100" s="25">
        <v>9246.6</v>
      </c>
      <c r="G100" s="25">
        <v>0.74238216471529017</v>
      </c>
    </row>
    <row r="101" spans="1:7" ht="31.5">
      <c r="A101" s="21" t="s">
        <v>215</v>
      </c>
      <c r="B101" s="15" t="s">
        <v>111</v>
      </c>
      <c r="C101" s="24">
        <v>495000</v>
      </c>
      <c r="D101" s="24">
        <v>495000</v>
      </c>
      <c r="E101" s="24">
        <v>35060.639999999999</v>
      </c>
      <c r="F101" s="24">
        <v>35060.639999999999</v>
      </c>
      <c r="G101" s="24">
        <v>7.0829575757575753</v>
      </c>
    </row>
    <row r="102" spans="1:7">
      <c r="A102" s="22" t="s">
        <v>141</v>
      </c>
      <c r="B102" s="16" t="s">
        <v>142</v>
      </c>
      <c r="C102" s="25">
        <v>495000</v>
      </c>
      <c r="D102" s="25">
        <v>495000</v>
      </c>
      <c r="E102" s="25">
        <v>35060.639999999999</v>
      </c>
      <c r="F102" s="25">
        <v>35060.639999999999</v>
      </c>
      <c r="G102" s="25">
        <v>7.0829575757575753</v>
      </c>
    </row>
    <row r="103" spans="1:7">
      <c r="A103" s="22" t="s">
        <v>151</v>
      </c>
      <c r="B103" s="16" t="s">
        <v>152</v>
      </c>
      <c r="C103" s="25">
        <v>495000</v>
      </c>
      <c r="D103" s="25">
        <v>495000</v>
      </c>
      <c r="E103" s="25">
        <v>35060.639999999999</v>
      </c>
      <c r="F103" s="25">
        <v>35060.639999999999</v>
      </c>
      <c r="G103" s="25">
        <v>7.0829575757575753</v>
      </c>
    </row>
    <row r="104" spans="1:7" ht="31.5">
      <c r="A104" s="22" t="s">
        <v>109</v>
      </c>
      <c r="B104" s="16" t="s">
        <v>153</v>
      </c>
      <c r="C104" s="25">
        <v>495000</v>
      </c>
      <c r="D104" s="25">
        <v>495000</v>
      </c>
      <c r="E104" s="25">
        <v>35060.639999999999</v>
      </c>
      <c r="F104" s="25">
        <v>35060.639999999999</v>
      </c>
      <c r="G104" s="25">
        <v>7.0829575757575753</v>
      </c>
    </row>
    <row r="105" spans="1:7">
      <c r="A105" s="21" t="s">
        <v>182</v>
      </c>
      <c r="B105" s="15" t="s">
        <v>51</v>
      </c>
      <c r="C105" s="24">
        <v>839500</v>
      </c>
      <c r="D105" s="24">
        <v>559800</v>
      </c>
      <c r="E105" s="24">
        <v>0</v>
      </c>
      <c r="F105" s="24">
        <v>0</v>
      </c>
      <c r="G105" s="24">
        <v>0</v>
      </c>
    </row>
    <row r="106" spans="1:7">
      <c r="A106" s="22" t="s">
        <v>141</v>
      </c>
      <c r="B106" s="16" t="s">
        <v>142</v>
      </c>
      <c r="C106" s="25">
        <v>839500</v>
      </c>
      <c r="D106" s="25">
        <v>559800</v>
      </c>
      <c r="E106" s="25">
        <v>0</v>
      </c>
      <c r="F106" s="25">
        <v>0</v>
      </c>
      <c r="G106" s="25">
        <v>0</v>
      </c>
    </row>
    <row r="107" spans="1:7">
      <c r="A107" s="22" t="s">
        <v>151</v>
      </c>
      <c r="B107" s="16" t="s">
        <v>152</v>
      </c>
      <c r="C107" s="25">
        <v>839500</v>
      </c>
      <c r="D107" s="25">
        <v>559800</v>
      </c>
      <c r="E107" s="25">
        <v>0</v>
      </c>
      <c r="F107" s="25">
        <v>0</v>
      </c>
      <c r="G107" s="25">
        <v>0</v>
      </c>
    </row>
    <row r="108" spans="1:7" ht="31.5">
      <c r="A108" s="22" t="s">
        <v>109</v>
      </c>
      <c r="B108" s="16" t="s">
        <v>153</v>
      </c>
      <c r="C108" s="25">
        <v>839500</v>
      </c>
      <c r="D108" s="25">
        <v>559800</v>
      </c>
      <c r="E108" s="25">
        <v>0</v>
      </c>
      <c r="F108" s="25">
        <v>0</v>
      </c>
      <c r="G108" s="25">
        <v>0</v>
      </c>
    </row>
    <row r="109" spans="1:7" ht="110.25">
      <c r="A109" s="21" t="s">
        <v>229</v>
      </c>
      <c r="B109" s="15" t="s">
        <v>230</v>
      </c>
      <c r="C109" s="24">
        <v>393146</v>
      </c>
      <c r="D109" s="24">
        <v>141340</v>
      </c>
      <c r="E109" s="24">
        <v>51812.93</v>
      </c>
      <c r="F109" s="24">
        <v>4923.03</v>
      </c>
      <c r="G109" s="24">
        <v>3.483111645677091</v>
      </c>
    </row>
    <row r="110" spans="1:7">
      <c r="A110" s="22" t="s">
        <v>141</v>
      </c>
      <c r="B110" s="16" t="s">
        <v>142</v>
      </c>
      <c r="C110" s="25">
        <v>393146</v>
      </c>
      <c r="D110" s="25">
        <v>141340</v>
      </c>
      <c r="E110" s="25">
        <v>51812.93</v>
      </c>
      <c r="F110" s="25">
        <v>4923.03</v>
      </c>
      <c r="G110" s="25">
        <v>3.483111645677091</v>
      </c>
    </row>
    <row r="111" spans="1:7">
      <c r="A111" s="22" t="s">
        <v>151</v>
      </c>
      <c r="B111" s="16" t="s">
        <v>152</v>
      </c>
      <c r="C111" s="25">
        <v>393146</v>
      </c>
      <c r="D111" s="25">
        <v>141340</v>
      </c>
      <c r="E111" s="25">
        <v>51812.93</v>
      </c>
      <c r="F111" s="25">
        <v>4923.03</v>
      </c>
      <c r="G111" s="25">
        <v>3.483111645677091</v>
      </c>
    </row>
    <row r="112" spans="1:7" ht="31.5">
      <c r="A112" s="22" t="s">
        <v>109</v>
      </c>
      <c r="B112" s="16" t="s">
        <v>153</v>
      </c>
      <c r="C112" s="25">
        <v>393146</v>
      </c>
      <c r="D112" s="25">
        <v>141340</v>
      </c>
      <c r="E112" s="25">
        <v>51812.93</v>
      </c>
      <c r="F112" s="25">
        <v>4923.03</v>
      </c>
      <c r="G112" s="25">
        <v>3.483111645677091</v>
      </c>
    </row>
    <row r="113" spans="1:7" ht="47.25">
      <c r="A113" s="21" t="s">
        <v>262</v>
      </c>
      <c r="B113" s="15" t="s">
        <v>263</v>
      </c>
      <c r="C113" s="24">
        <v>420801.44</v>
      </c>
      <c r="D113" s="24">
        <v>420801.44</v>
      </c>
      <c r="E113" s="24">
        <v>0</v>
      </c>
      <c r="F113" s="24">
        <v>0</v>
      </c>
      <c r="G113" s="24">
        <v>0</v>
      </c>
    </row>
    <row r="114" spans="1:7">
      <c r="A114" s="22" t="s">
        <v>141</v>
      </c>
      <c r="B114" s="16" t="s">
        <v>142</v>
      </c>
      <c r="C114" s="25">
        <v>420801.44</v>
      </c>
      <c r="D114" s="25">
        <v>420801.44</v>
      </c>
      <c r="E114" s="25">
        <v>0</v>
      </c>
      <c r="F114" s="25">
        <v>0</v>
      </c>
      <c r="G114" s="25">
        <v>0</v>
      </c>
    </row>
    <row r="115" spans="1:7">
      <c r="A115" s="22" t="s">
        <v>151</v>
      </c>
      <c r="B115" s="16" t="s">
        <v>152</v>
      </c>
      <c r="C115" s="25">
        <v>420801.44</v>
      </c>
      <c r="D115" s="25">
        <v>420801.44</v>
      </c>
      <c r="E115" s="25">
        <v>0</v>
      </c>
      <c r="F115" s="25">
        <v>0</v>
      </c>
      <c r="G115" s="25">
        <v>0</v>
      </c>
    </row>
    <row r="116" spans="1:7" ht="31.5">
      <c r="A116" s="22" t="s">
        <v>109</v>
      </c>
      <c r="B116" s="16" t="s">
        <v>153</v>
      </c>
      <c r="C116" s="25">
        <v>420801.44</v>
      </c>
      <c r="D116" s="25">
        <v>420801.44</v>
      </c>
      <c r="E116" s="25">
        <v>0</v>
      </c>
      <c r="F116" s="25">
        <v>0</v>
      </c>
      <c r="G116" s="25">
        <v>0</v>
      </c>
    </row>
    <row r="117" spans="1:7" ht="31.5">
      <c r="A117" s="21" t="s">
        <v>154</v>
      </c>
      <c r="B117" s="15" t="s">
        <v>155</v>
      </c>
      <c r="C117" s="24">
        <v>250000</v>
      </c>
      <c r="D117" s="24">
        <v>179650</v>
      </c>
      <c r="E117" s="24">
        <v>0</v>
      </c>
      <c r="F117" s="24">
        <v>0</v>
      </c>
      <c r="G117" s="24">
        <v>0</v>
      </c>
    </row>
    <row r="118" spans="1:7">
      <c r="A118" s="22" t="s">
        <v>3</v>
      </c>
      <c r="B118" s="16" t="s">
        <v>4</v>
      </c>
      <c r="C118" s="25">
        <v>100000</v>
      </c>
      <c r="D118" s="25">
        <v>71000</v>
      </c>
      <c r="E118" s="25">
        <v>0</v>
      </c>
      <c r="F118" s="25">
        <v>0</v>
      </c>
      <c r="G118" s="25">
        <v>0</v>
      </c>
    </row>
    <row r="119" spans="1:7">
      <c r="A119" s="22" t="s">
        <v>13</v>
      </c>
      <c r="B119" s="16" t="s">
        <v>14</v>
      </c>
      <c r="C119" s="25">
        <v>100000</v>
      </c>
      <c r="D119" s="25">
        <v>71000</v>
      </c>
      <c r="E119" s="25">
        <v>0</v>
      </c>
      <c r="F119" s="25">
        <v>0</v>
      </c>
      <c r="G119" s="25">
        <v>0</v>
      </c>
    </row>
    <row r="120" spans="1:7">
      <c r="A120" s="22" t="s">
        <v>19</v>
      </c>
      <c r="B120" s="16" t="s">
        <v>20</v>
      </c>
      <c r="C120" s="25">
        <v>100000</v>
      </c>
      <c r="D120" s="25">
        <v>71000</v>
      </c>
      <c r="E120" s="25">
        <v>0</v>
      </c>
      <c r="F120" s="25">
        <v>0</v>
      </c>
      <c r="G120" s="25">
        <v>0</v>
      </c>
    </row>
    <row r="121" spans="1:7">
      <c r="A121" s="22" t="s">
        <v>141</v>
      </c>
      <c r="B121" s="16" t="s">
        <v>142</v>
      </c>
      <c r="C121" s="25">
        <v>150000</v>
      </c>
      <c r="D121" s="25">
        <v>108650</v>
      </c>
      <c r="E121" s="25">
        <v>0</v>
      </c>
      <c r="F121" s="25">
        <v>0</v>
      </c>
      <c r="G121" s="25">
        <v>0</v>
      </c>
    </row>
    <row r="122" spans="1:7">
      <c r="A122" s="22" t="s">
        <v>151</v>
      </c>
      <c r="B122" s="16" t="s">
        <v>152</v>
      </c>
      <c r="C122" s="25">
        <v>150000</v>
      </c>
      <c r="D122" s="25">
        <v>108650</v>
      </c>
      <c r="E122" s="25">
        <v>0</v>
      </c>
      <c r="F122" s="25">
        <v>0</v>
      </c>
      <c r="G122" s="25">
        <v>0</v>
      </c>
    </row>
    <row r="123" spans="1:7" ht="31.5">
      <c r="A123" s="22" t="s">
        <v>109</v>
      </c>
      <c r="B123" s="16" t="s">
        <v>153</v>
      </c>
      <c r="C123" s="25">
        <v>150000</v>
      </c>
      <c r="D123" s="25">
        <v>108650</v>
      </c>
      <c r="E123" s="25">
        <v>0</v>
      </c>
      <c r="F123" s="25">
        <v>0</v>
      </c>
      <c r="G123" s="25">
        <v>0</v>
      </c>
    </row>
    <row r="124" spans="1:7" ht="47.25">
      <c r="A124" s="3" t="s">
        <v>115</v>
      </c>
      <c r="B124" s="4" t="s">
        <v>132</v>
      </c>
      <c r="C124" s="7">
        <v>109962166</v>
      </c>
      <c r="D124" s="7">
        <v>93499322</v>
      </c>
      <c r="E124" s="7">
        <v>22290912.280000001</v>
      </c>
      <c r="F124" s="7">
        <v>16668774.280000001</v>
      </c>
      <c r="G124" s="7">
        <v>17.827695349491414</v>
      </c>
    </row>
    <row r="125" spans="1:7">
      <c r="A125" s="22" t="s">
        <v>141</v>
      </c>
      <c r="B125" s="16" t="s">
        <v>142</v>
      </c>
      <c r="C125" s="25">
        <v>109962166</v>
      </c>
      <c r="D125" s="25">
        <v>93499322</v>
      </c>
      <c r="E125" s="25">
        <v>22290912.280000001</v>
      </c>
      <c r="F125" s="25">
        <v>16668774.280000001</v>
      </c>
      <c r="G125" s="25">
        <v>17.827695349491414</v>
      </c>
    </row>
    <row r="126" spans="1:7">
      <c r="A126" s="22" t="s">
        <v>143</v>
      </c>
      <c r="B126" s="16" t="s">
        <v>144</v>
      </c>
      <c r="C126" s="25">
        <v>70198711</v>
      </c>
      <c r="D126" s="25">
        <v>56198711</v>
      </c>
      <c r="E126" s="25">
        <v>16000484.59</v>
      </c>
      <c r="F126" s="25">
        <v>10378346.59</v>
      </c>
      <c r="G126" s="25">
        <v>18.467232442395343</v>
      </c>
    </row>
    <row r="127" spans="1:7">
      <c r="A127" s="22" t="s">
        <v>231</v>
      </c>
      <c r="B127" s="16" t="s">
        <v>232</v>
      </c>
      <c r="C127" s="25">
        <v>49647118</v>
      </c>
      <c r="D127" s="25">
        <v>38647118</v>
      </c>
      <c r="E127" s="25">
        <v>5622138</v>
      </c>
      <c r="F127" s="25">
        <v>0</v>
      </c>
      <c r="G127" s="25">
        <v>0</v>
      </c>
    </row>
    <row r="128" spans="1:7" ht="31.5">
      <c r="A128" s="22" t="s">
        <v>233</v>
      </c>
      <c r="B128" s="16" t="s">
        <v>234</v>
      </c>
      <c r="C128" s="25">
        <v>49647118</v>
      </c>
      <c r="D128" s="25">
        <v>38647118</v>
      </c>
      <c r="E128" s="25">
        <v>5622138</v>
      </c>
      <c r="F128" s="25">
        <v>0</v>
      </c>
      <c r="G128" s="25">
        <v>0</v>
      </c>
    </row>
    <row r="129" spans="1:7">
      <c r="A129" s="22" t="s">
        <v>147</v>
      </c>
      <c r="B129" s="16" t="s">
        <v>148</v>
      </c>
      <c r="C129" s="25">
        <v>15348933</v>
      </c>
      <c r="D129" s="25">
        <v>15348933</v>
      </c>
      <c r="E129" s="25">
        <v>10378346.59</v>
      </c>
      <c r="F129" s="25">
        <v>10378346.59</v>
      </c>
      <c r="G129" s="25">
        <v>67.616078524806895</v>
      </c>
    </row>
    <row r="130" spans="1:7" ht="31.5">
      <c r="A130" s="22" t="s">
        <v>235</v>
      </c>
      <c r="B130" s="16" t="s">
        <v>236</v>
      </c>
      <c r="C130" s="25">
        <v>121222</v>
      </c>
      <c r="D130" s="25">
        <v>121222</v>
      </c>
      <c r="E130" s="25">
        <v>73958.34</v>
      </c>
      <c r="F130" s="25">
        <v>73958.34</v>
      </c>
      <c r="G130" s="25">
        <v>61.010658131362291</v>
      </c>
    </row>
    <row r="131" spans="1:7">
      <c r="A131" s="22" t="s">
        <v>149</v>
      </c>
      <c r="B131" s="16" t="s">
        <v>150</v>
      </c>
      <c r="C131" s="25">
        <v>15227711</v>
      </c>
      <c r="D131" s="25">
        <v>15227711</v>
      </c>
      <c r="E131" s="25">
        <v>10304388.25</v>
      </c>
      <c r="F131" s="25">
        <v>10304388.25</v>
      </c>
      <c r="G131" s="25">
        <v>67.668661757502491</v>
      </c>
    </row>
    <row r="132" spans="1:7">
      <c r="A132" s="22" t="s">
        <v>195</v>
      </c>
      <c r="B132" s="16" t="s">
        <v>237</v>
      </c>
      <c r="C132" s="25">
        <v>5202660</v>
      </c>
      <c r="D132" s="25">
        <v>2202660</v>
      </c>
      <c r="E132" s="25">
        <v>0</v>
      </c>
      <c r="F132" s="25">
        <v>0</v>
      </c>
      <c r="G132" s="25">
        <v>0</v>
      </c>
    </row>
    <row r="133" spans="1:7">
      <c r="A133" s="22" t="s">
        <v>238</v>
      </c>
      <c r="B133" s="16" t="s">
        <v>239</v>
      </c>
      <c r="C133" s="25">
        <v>5202660</v>
      </c>
      <c r="D133" s="25">
        <v>2202660</v>
      </c>
      <c r="E133" s="25">
        <v>0</v>
      </c>
      <c r="F133" s="25">
        <v>0</v>
      </c>
      <c r="G133" s="25">
        <v>0</v>
      </c>
    </row>
    <row r="134" spans="1:7">
      <c r="A134" s="22" t="s">
        <v>151</v>
      </c>
      <c r="B134" s="16" t="s">
        <v>152</v>
      </c>
      <c r="C134" s="25">
        <v>39763455</v>
      </c>
      <c r="D134" s="25">
        <v>37300611</v>
      </c>
      <c r="E134" s="25">
        <v>6290427.6899999995</v>
      </c>
      <c r="F134" s="25">
        <v>6290427.6899999995</v>
      </c>
      <c r="G134" s="25">
        <v>16.864141153076552</v>
      </c>
    </row>
    <row r="135" spans="1:7" ht="31.5">
      <c r="A135" s="22" t="s">
        <v>109</v>
      </c>
      <c r="B135" s="16" t="s">
        <v>153</v>
      </c>
      <c r="C135" s="25">
        <v>39763455</v>
      </c>
      <c r="D135" s="25">
        <v>37300611</v>
      </c>
      <c r="E135" s="25">
        <v>6290427.6899999995</v>
      </c>
      <c r="F135" s="25">
        <v>6290427.6899999995</v>
      </c>
      <c r="G135" s="25">
        <v>16.864141153076552</v>
      </c>
    </row>
    <row r="136" spans="1:7" ht="31.5">
      <c r="A136" s="21" t="s">
        <v>179</v>
      </c>
      <c r="B136" s="15" t="s">
        <v>45</v>
      </c>
      <c r="C136" s="24">
        <v>1205627</v>
      </c>
      <c r="D136" s="24">
        <v>1205627</v>
      </c>
      <c r="E136" s="24">
        <v>1110730.92</v>
      </c>
      <c r="F136" s="24">
        <v>1110730.92</v>
      </c>
      <c r="G136" s="24">
        <v>92.128902222660898</v>
      </c>
    </row>
    <row r="137" spans="1:7">
      <c r="A137" s="22" t="s">
        <v>141</v>
      </c>
      <c r="B137" s="16" t="s">
        <v>142</v>
      </c>
      <c r="C137" s="25">
        <v>1205627</v>
      </c>
      <c r="D137" s="25">
        <v>1205627</v>
      </c>
      <c r="E137" s="25">
        <v>1110730.92</v>
      </c>
      <c r="F137" s="25">
        <v>1110730.92</v>
      </c>
      <c r="G137" s="25">
        <v>92.128902222660898</v>
      </c>
    </row>
    <row r="138" spans="1:7">
      <c r="A138" s="22" t="s">
        <v>143</v>
      </c>
      <c r="B138" s="16" t="s">
        <v>144</v>
      </c>
      <c r="C138" s="25">
        <v>1205627</v>
      </c>
      <c r="D138" s="25">
        <v>1205627</v>
      </c>
      <c r="E138" s="25">
        <v>1110730.92</v>
      </c>
      <c r="F138" s="25">
        <v>1110730.92</v>
      </c>
      <c r="G138" s="25">
        <v>92.128902222660898</v>
      </c>
    </row>
    <row r="139" spans="1:7">
      <c r="A139" s="22" t="s">
        <v>147</v>
      </c>
      <c r="B139" s="16" t="s">
        <v>148</v>
      </c>
      <c r="C139" s="25">
        <v>1205627</v>
      </c>
      <c r="D139" s="25">
        <v>1205627</v>
      </c>
      <c r="E139" s="25">
        <v>1110730.92</v>
      </c>
      <c r="F139" s="25">
        <v>1110730.92</v>
      </c>
      <c r="G139" s="25">
        <v>92.128902222660898</v>
      </c>
    </row>
    <row r="140" spans="1:7">
      <c r="A140" s="22" t="s">
        <v>149</v>
      </c>
      <c r="B140" s="16" t="s">
        <v>150</v>
      </c>
      <c r="C140" s="25">
        <v>1205627</v>
      </c>
      <c r="D140" s="25">
        <v>1205627</v>
      </c>
      <c r="E140" s="25">
        <v>1110730.92</v>
      </c>
      <c r="F140" s="25">
        <v>1110730.92</v>
      </c>
      <c r="G140" s="25">
        <v>92.128902222660898</v>
      </c>
    </row>
    <row r="141" spans="1:7" ht="31.5">
      <c r="A141" s="21" t="s">
        <v>240</v>
      </c>
      <c r="B141" s="15" t="s">
        <v>241</v>
      </c>
      <c r="C141" s="24">
        <v>382750</v>
      </c>
      <c r="D141" s="24">
        <v>382750</v>
      </c>
      <c r="E141" s="24">
        <v>382749.55</v>
      </c>
      <c r="F141" s="24">
        <v>382749.55</v>
      </c>
      <c r="G141" s="24">
        <v>99.999882429784449</v>
      </c>
    </row>
    <row r="142" spans="1:7">
      <c r="A142" s="22" t="s">
        <v>141</v>
      </c>
      <c r="B142" s="16" t="s">
        <v>142</v>
      </c>
      <c r="C142" s="25">
        <v>382750</v>
      </c>
      <c r="D142" s="25">
        <v>382750</v>
      </c>
      <c r="E142" s="25">
        <v>382749.55</v>
      </c>
      <c r="F142" s="25">
        <v>382749.55</v>
      </c>
      <c r="G142" s="25">
        <v>99.999882429784449</v>
      </c>
    </row>
    <row r="143" spans="1:7">
      <c r="A143" s="22" t="s">
        <v>151</v>
      </c>
      <c r="B143" s="16" t="s">
        <v>152</v>
      </c>
      <c r="C143" s="25">
        <v>382750</v>
      </c>
      <c r="D143" s="25">
        <v>382750</v>
      </c>
      <c r="E143" s="25">
        <v>382749.55</v>
      </c>
      <c r="F143" s="25">
        <v>382749.55</v>
      </c>
      <c r="G143" s="25">
        <v>99.999882429784449</v>
      </c>
    </row>
    <row r="144" spans="1:7" ht="31.5">
      <c r="A144" s="22" t="s">
        <v>109</v>
      </c>
      <c r="B144" s="16" t="s">
        <v>153</v>
      </c>
      <c r="C144" s="25">
        <v>382750</v>
      </c>
      <c r="D144" s="25">
        <v>382750</v>
      </c>
      <c r="E144" s="25">
        <v>382749.55</v>
      </c>
      <c r="F144" s="25">
        <v>382749.55</v>
      </c>
      <c r="G144" s="25">
        <v>99.999882429784449</v>
      </c>
    </row>
    <row r="145" spans="1:7" ht="31.5">
      <c r="A145" s="21" t="s">
        <v>215</v>
      </c>
      <c r="B145" s="15" t="s">
        <v>111</v>
      </c>
      <c r="C145" s="24">
        <v>23415217</v>
      </c>
      <c r="D145" s="24">
        <v>22058217</v>
      </c>
      <c r="E145" s="24">
        <v>3666824.02</v>
      </c>
      <c r="F145" s="24">
        <v>3666824.02</v>
      </c>
      <c r="G145" s="24">
        <v>16.6233926341372</v>
      </c>
    </row>
    <row r="146" spans="1:7">
      <c r="A146" s="22" t="s">
        <v>141</v>
      </c>
      <c r="B146" s="16" t="s">
        <v>142</v>
      </c>
      <c r="C146" s="25">
        <v>23415217</v>
      </c>
      <c r="D146" s="25">
        <v>22058217</v>
      </c>
      <c r="E146" s="25">
        <v>3666824.02</v>
      </c>
      <c r="F146" s="25">
        <v>3666824.02</v>
      </c>
      <c r="G146" s="25">
        <v>16.6233926341372</v>
      </c>
    </row>
    <row r="147" spans="1:7">
      <c r="A147" s="22" t="s">
        <v>151</v>
      </c>
      <c r="B147" s="16" t="s">
        <v>152</v>
      </c>
      <c r="C147" s="25">
        <v>23415217</v>
      </c>
      <c r="D147" s="25">
        <v>22058217</v>
      </c>
      <c r="E147" s="25">
        <v>3666824.02</v>
      </c>
      <c r="F147" s="25">
        <v>3666824.02</v>
      </c>
      <c r="G147" s="25">
        <v>16.6233926341372</v>
      </c>
    </row>
    <row r="148" spans="1:7" ht="31.5">
      <c r="A148" s="22" t="s">
        <v>109</v>
      </c>
      <c r="B148" s="16" t="s">
        <v>153</v>
      </c>
      <c r="C148" s="25">
        <v>23415217</v>
      </c>
      <c r="D148" s="25">
        <v>22058217</v>
      </c>
      <c r="E148" s="25">
        <v>3666824.02</v>
      </c>
      <c r="F148" s="25">
        <v>3666824.02</v>
      </c>
      <c r="G148" s="25">
        <v>16.6233926341372</v>
      </c>
    </row>
    <row r="149" spans="1:7" ht="63">
      <c r="A149" s="21" t="s">
        <v>242</v>
      </c>
      <c r="B149" s="15" t="s">
        <v>243</v>
      </c>
      <c r="C149" s="24">
        <v>2439154</v>
      </c>
      <c r="D149" s="24">
        <v>2439154</v>
      </c>
      <c r="E149" s="24">
        <v>0</v>
      </c>
      <c r="F149" s="24">
        <v>0</v>
      </c>
      <c r="G149" s="24">
        <v>0</v>
      </c>
    </row>
    <row r="150" spans="1:7">
      <c r="A150" s="22" t="s">
        <v>141</v>
      </c>
      <c r="B150" s="16" t="s">
        <v>142</v>
      </c>
      <c r="C150" s="25">
        <v>2439154</v>
      </c>
      <c r="D150" s="25">
        <v>2439154</v>
      </c>
      <c r="E150" s="25">
        <v>0</v>
      </c>
      <c r="F150" s="25">
        <v>0</v>
      </c>
      <c r="G150" s="25">
        <v>0</v>
      </c>
    </row>
    <row r="151" spans="1:7">
      <c r="A151" s="22" t="s">
        <v>143</v>
      </c>
      <c r="B151" s="16" t="s">
        <v>144</v>
      </c>
      <c r="C151" s="25">
        <v>1244281</v>
      </c>
      <c r="D151" s="25">
        <v>1244281</v>
      </c>
      <c r="E151" s="25">
        <v>0</v>
      </c>
      <c r="F151" s="25">
        <v>0</v>
      </c>
      <c r="G151" s="25">
        <v>0</v>
      </c>
    </row>
    <row r="152" spans="1:7">
      <c r="A152" s="22" t="s">
        <v>147</v>
      </c>
      <c r="B152" s="16" t="s">
        <v>148</v>
      </c>
      <c r="C152" s="25">
        <v>1244281</v>
      </c>
      <c r="D152" s="25">
        <v>1244281</v>
      </c>
      <c r="E152" s="25">
        <v>0</v>
      </c>
      <c r="F152" s="25">
        <v>0</v>
      </c>
      <c r="G152" s="25">
        <v>0</v>
      </c>
    </row>
    <row r="153" spans="1:7">
      <c r="A153" s="22" t="s">
        <v>149</v>
      </c>
      <c r="B153" s="16" t="s">
        <v>150</v>
      </c>
      <c r="C153" s="25">
        <v>1244281</v>
      </c>
      <c r="D153" s="25">
        <v>1244281</v>
      </c>
      <c r="E153" s="25">
        <v>0</v>
      </c>
      <c r="F153" s="25">
        <v>0</v>
      </c>
      <c r="G153" s="25">
        <v>0</v>
      </c>
    </row>
    <row r="154" spans="1:7">
      <c r="A154" s="22" t="s">
        <v>151</v>
      </c>
      <c r="B154" s="16" t="s">
        <v>152</v>
      </c>
      <c r="C154" s="25">
        <v>1194873</v>
      </c>
      <c r="D154" s="25">
        <v>1194873</v>
      </c>
      <c r="E154" s="25">
        <v>0</v>
      </c>
      <c r="F154" s="25">
        <v>0</v>
      </c>
      <c r="G154" s="25">
        <v>0</v>
      </c>
    </row>
    <row r="155" spans="1:7" ht="31.5">
      <c r="A155" s="22" t="s">
        <v>109</v>
      </c>
      <c r="B155" s="16" t="s">
        <v>153</v>
      </c>
      <c r="C155" s="25">
        <v>1194873</v>
      </c>
      <c r="D155" s="25">
        <v>1194873</v>
      </c>
      <c r="E155" s="25">
        <v>0</v>
      </c>
      <c r="F155" s="25">
        <v>0</v>
      </c>
      <c r="G155" s="25">
        <v>0</v>
      </c>
    </row>
    <row r="156" spans="1:7" ht="31.5">
      <c r="A156" s="21" t="s">
        <v>244</v>
      </c>
      <c r="B156" s="15" t="s">
        <v>245</v>
      </c>
      <c r="C156" s="24">
        <v>19000000</v>
      </c>
      <c r="D156" s="24">
        <v>10000000</v>
      </c>
      <c r="E156" s="24">
        <v>5622138</v>
      </c>
      <c r="F156" s="24">
        <v>0</v>
      </c>
      <c r="G156" s="24">
        <v>0</v>
      </c>
    </row>
    <row r="157" spans="1:7">
      <c r="A157" s="22" t="s">
        <v>141</v>
      </c>
      <c r="B157" s="16" t="s">
        <v>142</v>
      </c>
      <c r="C157" s="25">
        <v>19000000</v>
      </c>
      <c r="D157" s="25">
        <v>10000000</v>
      </c>
      <c r="E157" s="25">
        <v>5622138</v>
      </c>
      <c r="F157" s="25">
        <v>0</v>
      </c>
      <c r="G157" s="25">
        <v>0</v>
      </c>
    </row>
    <row r="158" spans="1:7">
      <c r="A158" s="22" t="s">
        <v>143</v>
      </c>
      <c r="B158" s="16" t="s">
        <v>144</v>
      </c>
      <c r="C158" s="25">
        <v>19000000</v>
      </c>
      <c r="D158" s="25">
        <v>10000000</v>
      </c>
      <c r="E158" s="25">
        <v>5622138</v>
      </c>
      <c r="F158" s="25">
        <v>0</v>
      </c>
      <c r="G158" s="25">
        <v>0</v>
      </c>
    </row>
    <row r="159" spans="1:7">
      <c r="A159" s="22" t="s">
        <v>231</v>
      </c>
      <c r="B159" s="16" t="s">
        <v>232</v>
      </c>
      <c r="C159" s="25">
        <v>19000000</v>
      </c>
      <c r="D159" s="25">
        <v>10000000</v>
      </c>
      <c r="E159" s="25">
        <v>5622138</v>
      </c>
      <c r="F159" s="25">
        <v>0</v>
      </c>
      <c r="G159" s="25">
        <v>0</v>
      </c>
    </row>
    <row r="160" spans="1:7" ht="31.5">
      <c r="A160" s="22" t="s">
        <v>233</v>
      </c>
      <c r="B160" s="16" t="s">
        <v>234</v>
      </c>
      <c r="C160" s="25">
        <v>19000000</v>
      </c>
      <c r="D160" s="25">
        <v>10000000</v>
      </c>
      <c r="E160" s="25">
        <v>5622138</v>
      </c>
      <c r="F160" s="25">
        <v>0</v>
      </c>
      <c r="G160" s="25">
        <v>0</v>
      </c>
    </row>
    <row r="161" spans="1:7">
      <c r="A161" s="21" t="s">
        <v>246</v>
      </c>
      <c r="B161" s="15" t="s">
        <v>247</v>
      </c>
      <c r="C161" s="24">
        <v>202660</v>
      </c>
      <c r="D161" s="24">
        <v>202660</v>
      </c>
      <c r="E161" s="24">
        <v>0</v>
      </c>
      <c r="F161" s="24">
        <v>0</v>
      </c>
      <c r="G161" s="24">
        <v>0</v>
      </c>
    </row>
    <row r="162" spans="1:7">
      <c r="A162" s="22" t="s">
        <v>141</v>
      </c>
      <c r="B162" s="16" t="s">
        <v>142</v>
      </c>
      <c r="C162" s="25">
        <v>202660</v>
      </c>
      <c r="D162" s="25">
        <v>202660</v>
      </c>
      <c r="E162" s="25">
        <v>0</v>
      </c>
      <c r="F162" s="25">
        <v>0</v>
      </c>
      <c r="G162" s="25">
        <v>0</v>
      </c>
    </row>
    <row r="163" spans="1:7">
      <c r="A163" s="22" t="s">
        <v>143</v>
      </c>
      <c r="B163" s="16" t="s">
        <v>144</v>
      </c>
      <c r="C163" s="25">
        <v>202660</v>
      </c>
      <c r="D163" s="25">
        <v>202660</v>
      </c>
      <c r="E163" s="25">
        <v>0</v>
      </c>
      <c r="F163" s="25">
        <v>0</v>
      </c>
      <c r="G163" s="25">
        <v>0</v>
      </c>
    </row>
    <row r="164" spans="1:7">
      <c r="A164" s="22" t="s">
        <v>195</v>
      </c>
      <c r="B164" s="16" t="s">
        <v>237</v>
      </c>
      <c r="C164" s="25">
        <v>202660</v>
      </c>
      <c r="D164" s="25">
        <v>202660</v>
      </c>
      <c r="E164" s="25">
        <v>0</v>
      </c>
      <c r="F164" s="25">
        <v>0</v>
      </c>
      <c r="G164" s="25">
        <v>0</v>
      </c>
    </row>
    <row r="165" spans="1:7">
      <c r="A165" s="22" t="s">
        <v>238</v>
      </c>
      <c r="B165" s="16" t="s">
        <v>239</v>
      </c>
      <c r="C165" s="25">
        <v>202660</v>
      </c>
      <c r="D165" s="25">
        <v>202660</v>
      </c>
      <c r="E165" s="25">
        <v>0</v>
      </c>
      <c r="F165" s="25">
        <v>0</v>
      </c>
      <c r="G165" s="25">
        <v>0</v>
      </c>
    </row>
    <row r="166" spans="1:7" ht="31.5">
      <c r="A166" s="21" t="s">
        <v>250</v>
      </c>
      <c r="B166" s="15" t="s">
        <v>251</v>
      </c>
      <c r="C166" s="24">
        <v>26491442</v>
      </c>
      <c r="D166" s="24">
        <v>26491442</v>
      </c>
      <c r="E166" s="24">
        <v>0</v>
      </c>
      <c r="F166" s="24">
        <v>0</v>
      </c>
      <c r="G166" s="24">
        <v>0</v>
      </c>
    </row>
    <row r="167" spans="1:7">
      <c r="A167" s="22" t="s">
        <v>141</v>
      </c>
      <c r="B167" s="16" t="s">
        <v>142</v>
      </c>
      <c r="C167" s="25">
        <v>26491442</v>
      </c>
      <c r="D167" s="25">
        <v>26491442</v>
      </c>
      <c r="E167" s="25">
        <v>0</v>
      </c>
      <c r="F167" s="25">
        <v>0</v>
      </c>
      <c r="G167" s="25">
        <v>0</v>
      </c>
    </row>
    <row r="168" spans="1:7">
      <c r="A168" s="22" t="s">
        <v>143</v>
      </c>
      <c r="B168" s="16" t="s">
        <v>144</v>
      </c>
      <c r="C168" s="25">
        <v>26491442</v>
      </c>
      <c r="D168" s="25">
        <v>26491442</v>
      </c>
      <c r="E168" s="25">
        <v>0</v>
      </c>
      <c r="F168" s="25">
        <v>0</v>
      </c>
      <c r="G168" s="25">
        <v>0</v>
      </c>
    </row>
    <row r="169" spans="1:7">
      <c r="A169" s="22" t="s">
        <v>231</v>
      </c>
      <c r="B169" s="16" t="s">
        <v>232</v>
      </c>
      <c r="C169" s="25">
        <v>26491442</v>
      </c>
      <c r="D169" s="25">
        <v>26491442</v>
      </c>
      <c r="E169" s="25">
        <v>0</v>
      </c>
      <c r="F169" s="25">
        <v>0</v>
      </c>
      <c r="G169" s="25">
        <v>0</v>
      </c>
    </row>
    <row r="170" spans="1:7" ht="31.5">
      <c r="A170" s="22" t="s">
        <v>233</v>
      </c>
      <c r="B170" s="16" t="s">
        <v>234</v>
      </c>
      <c r="C170" s="25">
        <v>26491442</v>
      </c>
      <c r="D170" s="25">
        <v>26491442</v>
      </c>
      <c r="E170" s="25">
        <v>0</v>
      </c>
      <c r="F170" s="25">
        <v>0</v>
      </c>
      <c r="G170" s="25">
        <v>0</v>
      </c>
    </row>
    <row r="171" spans="1:7" ht="31.5">
      <c r="A171" s="21" t="s">
        <v>248</v>
      </c>
      <c r="B171" s="15" t="s">
        <v>249</v>
      </c>
      <c r="C171" s="24">
        <v>7820447</v>
      </c>
      <c r="D171" s="24">
        <v>7820447</v>
      </c>
      <c r="E171" s="24">
        <v>0</v>
      </c>
      <c r="F171" s="24">
        <v>0</v>
      </c>
      <c r="G171" s="24">
        <v>0</v>
      </c>
    </row>
    <row r="172" spans="1:7">
      <c r="A172" s="22" t="s">
        <v>141</v>
      </c>
      <c r="B172" s="16" t="s">
        <v>142</v>
      </c>
      <c r="C172" s="25">
        <v>7820447</v>
      </c>
      <c r="D172" s="25">
        <v>7820447</v>
      </c>
      <c r="E172" s="25">
        <v>0</v>
      </c>
      <c r="F172" s="25">
        <v>0</v>
      </c>
      <c r="G172" s="25">
        <v>0</v>
      </c>
    </row>
    <row r="173" spans="1:7">
      <c r="A173" s="22" t="s">
        <v>143</v>
      </c>
      <c r="B173" s="16" t="s">
        <v>144</v>
      </c>
      <c r="C173" s="25">
        <v>155676</v>
      </c>
      <c r="D173" s="25">
        <v>155676</v>
      </c>
      <c r="E173" s="25">
        <v>0</v>
      </c>
      <c r="F173" s="25">
        <v>0</v>
      </c>
      <c r="G173" s="25">
        <v>0</v>
      </c>
    </row>
    <row r="174" spans="1:7">
      <c r="A174" s="22" t="s">
        <v>231</v>
      </c>
      <c r="B174" s="16" t="s">
        <v>232</v>
      </c>
      <c r="C174" s="25">
        <v>155676</v>
      </c>
      <c r="D174" s="25">
        <v>155676</v>
      </c>
      <c r="E174" s="25">
        <v>0</v>
      </c>
      <c r="F174" s="25">
        <v>0</v>
      </c>
      <c r="G174" s="25">
        <v>0</v>
      </c>
    </row>
    <row r="175" spans="1:7" ht="31.5">
      <c r="A175" s="22" t="s">
        <v>233</v>
      </c>
      <c r="B175" s="16" t="s">
        <v>234</v>
      </c>
      <c r="C175" s="25">
        <v>155676</v>
      </c>
      <c r="D175" s="25">
        <v>155676</v>
      </c>
      <c r="E175" s="25">
        <v>0</v>
      </c>
      <c r="F175" s="25">
        <v>0</v>
      </c>
      <c r="G175" s="25">
        <v>0</v>
      </c>
    </row>
    <row r="176" spans="1:7">
      <c r="A176" s="22" t="s">
        <v>151</v>
      </c>
      <c r="B176" s="16" t="s">
        <v>152</v>
      </c>
      <c r="C176" s="25">
        <v>7664771</v>
      </c>
      <c r="D176" s="25">
        <v>7664771</v>
      </c>
      <c r="E176" s="25">
        <v>0</v>
      </c>
      <c r="F176" s="25">
        <v>0</v>
      </c>
      <c r="G176" s="25">
        <v>0</v>
      </c>
    </row>
    <row r="177" spans="1:7" ht="31.5">
      <c r="A177" s="22" t="s">
        <v>109</v>
      </c>
      <c r="B177" s="16" t="s">
        <v>153</v>
      </c>
      <c r="C177" s="25">
        <v>7664771</v>
      </c>
      <c r="D177" s="25">
        <v>7664771</v>
      </c>
      <c r="E177" s="25">
        <v>0</v>
      </c>
      <c r="F177" s="25">
        <v>0</v>
      </c>
      <c r="G177" s="25">
        <v>0</v>
      </c>
    </row>
    <row r="178" spans="1:7">
      <c r="A178" s="21" t="s">
        <v>225</v>
      </c>
      <c r="B178" s="15" t="s">
        <v>226</v>
      </c>
      <c r="C178" s="24">
        <v>7720091</v>
      </c>
      <c r="D178" s="24">
        <v>7720091</v>
      </c>
      <c r="E178" s="24">
        <v>4453405.17</v>
      </c>
      <c r="F178" s="24">
        <v>4453405.17</v>
      </c>
      <c r="G178" s="24">
        <v>57.685915489856278</v>
      </c>
    </row>
    <row r="179" spans="1:7">
      <c r="A179" s="22" t="s">
        <v>141</v>
      </c>
      <c r="B179" s="16" t="s">
        <v>142</v>
      </c>
      <c r="C179" s="25">
        <v>7720091</v>
      </c>
      <c r="D179" s="25">
        <v>7720091</v>
      </c>
      <c r="E179" s="25">
        <v>4453405.17</v>
      </c>
      <c r="F179" s="25">
        <v>4453405.17</v>
      </c>
      <c r="G179" s="25">
        <v>57.685915489856278</v>
      </c>
    </row>
    <row r="180" spans="1:7">
      <c r="A180" s="22" t="s">
        <v>143</v>
      </c>
      <c r="B180" s="16" t="s">
        <v>144</v>
      </c>
      <c r="C180" s="25">
        <v>7720091</v>
      </c>
      <c r="D180" s="25">
        <v>7720091</v>
      </c>
      <c r="E180" s="25">
        <v>4453405.17</v>
      </c>
      <c r="F180" s="25">
        <v>4453405.17</v>
      </c>
      <c r="G180" s="25">
        <v>57.685915489856278</v>
      </c>
    </row>
    <row r="181" spans="1:7">
      <c r="A181" s="22" t="s">
        <v>147</v>
      </c>
      <c r="B181" s="16" t="s">
        <v>148</v>
      </c>
      <c r="C181" s="25">
        <v>7720091</v>
      </c>
      <c r="D181" s="25">
        <v>7720091</v>
      </c>
      <c r="E181" s="25">
        <v>4453405.17</v>
      </c>
      <c r="F181" s="25">
        <v>4453405.17</v>
      </c>
      <c r="G181" s="25">
        <v>57.685915489856278</v>
      </c>
    </row>
    <row r="182" spans="1:7" ht="31.5">
      <c r="A182" s="22" t="s">
        <v>235</v>
      </c>
      <c r="B182" s="16" t="s">
        <v>236</v>
      </c>
      <c r="C182" s="25">
        <v>121222</v>
      </c>
      <c r="D182" s="25">
        <v>121222</v>
      </c>
      <c r="E182" s="25">
        <v>73958.34</v>
      </c>
      <c r="F182" s="25">
        <v>73958.34</v>
      </c>
      <c r="G182" s="25">
        <v>61.010658131362291</v>
      </c>
    </row>
    <row r="183" spans="1:7">
      <c r="A183" s="22" t="s">
        <v>149</v>
      </c>
      <c r="B183" s="16" t="s">
        <v>150</v>
      </c>
      <c r="C183" s="25">
        <v>7598869</v>
      </c>
      <c r="D183" s="25">
        <v>7598869</v>
      </c>
      <c r="E183" s="25">
        <v>4379446.83</v>
      </c>
      <c r="F183" s="25">
        <v>4379446.83</v>
      </c>
      <c r="G183" s="25">
        <v>57.632877076838675</v>
      </c>
    </row>
    <row r="184" spans="1:7" ht="31.5">
      <c r="A184" s="21" t="s">
        <v>219</v>
      </c>
      <c r="B184" s="15" t="s">
        <v>53</v>
      </c>
      <c r="C184" s="24">
        <v>21284778</v>
      </c>
      <c r="D184" s="24">
        <v>15178934</v>
      </c>
      <c r="E184" s="24">
        <v>7055064.6200000001</v>
      </c>
      <c r="F184" s="24">
        <v>7055064.6200000001</v>
      </c>
      <c r="G184" s="24">
        <v>46.47931547762181</v>
      </c>
    </row>
    <row r="185" spans="1:7">
      <c r="A185" s="22" t="s">
        <v>141</v>
      </c>
      <c r="B185" s="16" t="s">
        <v>142</v>
      </c>
      <c r="C185" s="25">
        <v>21284778</v>
      </c>
      <c r="D185" s="25">
        <v>15178934</v>
      </c>
      <c r="E185" s="25">
        <v>7055064.6200000001</v>
      </c>
      <c r="F185" s="25">
        <v>7055064.6200000001</v>
      </c>
      <c r="G185" s="25">
        <v>46.47931547762181</v>
      </c>
    </row>
    <row r="186" spans="1:7">
      <c r="A186" s="22" t="s">
        <v>143</v>
      </c>
      <c r="B186" s="16" t="s">
        <v>144</v>
      </c>
      <c r="C186" s="25">
        <v>14178934</v>
      </c>
      <c r="D186" s="25">
        <v>9178934</v>
      </c>
      <c r="E186" s="25">
        <v>4814210.5</v>
      </c>
      <c r="F186" s="25">
        <v>4814210.5</v>
      </c>
      <c r="G186" s="25">
        <v>52.448470595823004</v>
      </c>
    </row>
    <row r="187" spans="1:7">
      <c r="A187" s="22" t="s">
        <v>231</v>
      </c>
      <c r="B187" s="16" t="s">
        <v>232</v>
      </c>
      <c r="C187" s="25">
        <v>4000000</v>
      </c>
      <c r="D187" s="25">
        <v>2000000</v>
      </c>
      <c r="E187" s="25">
        <v>0</v>
      </c>
      <c r="F187" s="25">
        <v>0</v>
      </c>
      <c r="G187" s="25">
        <v>0</v>
      </c>
    </row>
    <row r="188" spans="1:7" ht="31.5">
      <c r="A188" s="22" t="s">
        <v>233</v>
      </c>
      <c r="B188" s="16" t="s">
        <v>234</v>
      </c>
      <c r="C188" s="25">
        <v>4000000</v>
      </c>
      <c r="D188" s="25">
        <v>2000000</v>
      </c>
      <c r="E188" s="25">
        <v>0</v>
      </c>
      <c r="F188" s="25">
        <v>0</v>
      </c>
      <c r="G188" s="25">
        <v>0</v>
      </c>
    </row>
    <row r="189" spans="1:7">
      <c r="A189" s="22" t="s">
        <v>147</v>
      </c>
      <c r="B189" s="16" t="s">
        <v>148</v>
      </c>
      <c r="C189" s="25">
        <v>5178934</v>
      </c>
      <c r="D189" s="25">
        <v>5178934</v>
      </c>
      <c r="E189" s="25">
        <v>4814210.5</v>
      </c>
      <c r="F189" s="25">
        <v>4814210.5</v>
      </c>
      <c r="G189" s="25">
        <v>92.957556516456862</v>
      </c>
    </row>
    <row r="190" spans="1:7">
      <c r="A190" s="22" t="s">
        <v>149</v>
      </c>
      <c r="B190" s="16" t="s">
        <v>150</v>
      </c>
      <c r="C190" s="25">
        <v>5178934</v>
      </c>
      <c r="D190" s="25">
        <v>5178934</v>
      </c>
      <c r="E190" s="25">
        <v>4814210.5</v>
      </c>
      <c r="F190" s="25">
        <v>4814210.5</v>
      </c>
      <c r="G190" s="25">
        <v>92.957556516456862</v>
      </c>
    </row>
    <row r="191" spans="1:7">
      <c r="A191" s="22" t="s">
        <v>195</v>
      </c>
      <c r="B191" s="16" t="s">
        <v>237</v>
      </c>
      <c r="C191" s="25">
        <v>5000000</v>
      </c>
      <c r="D191" s="25">
        <v>2000000</v>
      </c>
      <c r="E191" s="25">
        <v>0</v>
      </c>
      <c r="F191" s="25">
        <v>0</v>
      </c>
      <c r="G191" s="25">
        <v>0</v>
      </c>
    </row>
    <row r="192" spans="1:7">
      <c r="A192" s="22" t="s">
        <v>238</v>
      </c>
      <c r="B192" s="16" t="s">
        <v>239</v>
      </c>
      <c r="C192" s="25">
        <v>5000000</v>
      </c>
      <c r="D192" s="25">
        <v>2000000</v>
      </c>
      <c r="E192" s="25">
        <v>0</v>
      </c>
      <c r="F192" s="25">
        <v>0</v>
      </c>
      <c r="G192" s="25">
        <v>0</v>
      </c>
    </row>
    <row r="193" spans="1:7">
      <c r="A193" s="22" t="s">
        <v>151</v>
      </c>
      <c r="B193" s="16" t="s">
        <v>152</v>
      </c>
      <c r="C193" s="25">
        <v>7105844</v>
      </c>
      <c r="D193" s="25">
        <v>6000000</v>
      </c>
      <c r="E193" s="25">
        <v>2240854.12</v>
      </c>
      <c r="F193" s="25">
        <v>2240854.12</v>
      </c>
      <c r="G193" s="25">
        <v>37.347568666666668</v>
      </c>
    </row>
    <row r="194" spans="1:7" ht="31.5">
      <c r="A194" s="22" t="s">
        <v>109</v>
      </c>
      <c r="B194" s="16" t="s">
        <v>153</v>
      </c>
      <c r="C194" s="25">
        <v>7105844</v>
      </c>
      <c r="D194" s="25">
        <v>6000000</v>
      </c>
      <c r="E194" s="25">
        <v>2240854.12</v>
      </c>
      <c r="F194" s="25">
        <v>2240854.12</v>
      </c>
      <c r="G194" s="25">
        <v>37.347568666666668</v>
      </c>
    </row>
    <row r="195" spans="1:7" ht="31.5">
      <c r="A195" s="3" t="s">
        <v>118</v>
      </c>
      <c r="B195" s="4" t="s">
        <v>134</v>
      </c>
      <c r="C195" s="7">
        <v>29195963</v>
      </c>
      <c r="D195" s="7">
        <v>29195963</v>
      </c>
      <c r="E195" s="7">
        <v>26933963</v>
      </c>
      <c r="F195" s="7">
        <v>26933963</v>
      </c>
      <c r="G195" s="7">
        <v>92.252353518875196</v>
      </c>
    </row>
    <row r="196" spans="1:7">
      <c r="A196" s="22" t="s">
        <v>141</v>
      </c>
      <c r="B196" s="16" t="s">
        <v>142</v>
      </c>
      <c r="C196" s="25">
        <v>29195963</v>
      </c>
      <c r="D196" s="25">
        <v>29195963</v>
      </c>
      <c r="E196" s="25">
        <v>26933963</v>
      </c>
      <c r="F196" s="25">
        <v>26933963</v>
      </c>
      <c r="G196" s="25">
        <v>92.252353518875196</v>
      </c>
    </row>
    <row r="197" spans="1:7">
      <c r="A197" s="22" t="s">
        <v>151</v>
      </c>
      <c r="B197" s="16" t="s">
        <v>152</v>
      </c>
      <c r="C197" s="25">
        <v>29195963</v>
      </c>
      <c r="D197" s="25">
        <v>29195963</v>
      </c>
      <c r="E197" s="25">
        <v>26933963</v>
      </c>
      <c r="F197" s="25">
        <v>26933963</v>
      </c>
      <c r="G197" s="25">
        <v>92.252353518875196</v>
      </c>
    </row>
    <row r="198" spans="1:7" ht="31.5">
      <c r="A198" s="22" t="s">
        <v>158</v>
      </c>
      <c r="B198" s="16" t="s">
        <v>159</v>
      </c>
      <c r="C198" s="25">
        <v>29195963</v>
      </c>
      <c r="D198" s="25">
        <v>29195963</v>
      </c>
      <c r="E198" s="25">
        <v>26933963</v>
      </c>
      <c r="F198" s="25">
        <v>26933963</v>
      </c>
      <c r="G198" s="25">
        <v>92.252353518875196</v>
      </c>
    </row>
    <row r="199" spans="1:7">
      <c r="A199" s="21" t="s">
        <v>224</v>
      </c>
      <c r="B199" s="15" t="s">
        <v>122</v>
      </c>
      <c r="C199" s="24">
        <v>1800000</v>
      </c>
      <c r="D199" s="24">
        <v>1800000</v>
      </c>
      <c r="E199" s="24">
        <v>1800000</v>
      </c>
      <c r="F199" s="24">
        <v>1800000</v>
      </c>
      <c r="G199" s="24">
        <v>100</v>
      </c>
    </row>
    <row r="200" spans="1:7">
      <c r="A200" s="22" t="s">
        <v>141</v>
      </c>
      <c r="B200" s="16" t="s">
        <v>142</v>
      </c>
      <c r="C200" s="25">
        <v>1800000</v>
      </c>
      <c r="D200" s="25">
        <v>1800000</v>
      </c>
      <c r="E200" s="25">
        <v>1800000</v>
      </c>
      <c r="F200" s="25">
        <v>1800000</v>
      </c>
      <c r="G200" s="25">
        <v>100</v>
      </c>
    </row>
    <row r="201" spans="1:7">
      <c r="A201" s="22" t="s">
        <v>151</v>
      </c>
      <c r="B201" s="16" t="s">
        <v>152</v>
      </c>
      <c r="C201" s="25">
        <v>1800000</v>
      </c>
      <c r="D201" s="25">
        <v>1800000</v>
      </c>
      <c r="E201" s="25">
        <v>1800000</v>
      </c>
      <c r="F201" s="25">
        <v>1800000</v>
      </c>
      <c r="G201" s="25">
        <v>100</v>
      </c>
    </row>
    <row r="202" spans="1:7" ht="31.5">
      <c r="A202" s="22" t="s">
        <v>158</v>
      </c>
      <c r="B202" s="16" t="s">
        <v>159</v>
      </c>
      <c r="C202" s="25">
        <v>1800000</v>
      </c>
      <c r="D202" s="25">
        <v>1800000</v>
      </c>
      <c r="E202" s="25">
        <v>1800000</v>
      </c>
      <c r="F202" s="25">
        <v>1800000</v>
      </c>
      <c r="G202" s="25">
        <v>100</v>
      </c>
    </row>
    <row r="203" spans="1:7" ht="45.75" customHeight="1">
      <c r="A203" s="21" t="s">
        <v>123</v>
      </c>
      <c r="B203" s="15" t="s">
        <v>124</v>
      </c>
      <c r="C203" s="24">
        <v>27395963</v>
      </c>
      <c r="D203" s="24">
        <v>27395963</v>
      </c>
      <c r="E203" s="24">
        <v>25133963</v>
      </c>
      <c r="F203" s="24">
        <v>25133963</v>
      </c>
      <c r="G203" s="24">
        <v>91.743309041554781</v>
      </c>
    </row>
    <row r="204" spans="1:7">
      <c r="A204" s="22" t="s">
        <v>141</v>
      </c>
      <c r="B204" s="16" t="s">
        <v>142</v>
      </c>
      <c r="C204" s="25">
        <v>27395963</v>
      </c>
      <c r="D204" s="25">
        <v>27395963</v>
      </c>
      <c r="E204" s="25">
        <v>25133963</v>
      </c>
      <c r="F204" s="25">
        <v>25133963</v>
      </c>
      <c r="G204" s="25">
        <v>91.743309041554781</v>
      </c>
    </row>
    <row r="205" spans="1:7">
      <c r="A205" s="22" t="s">
        <v>151</v>
      </c>
      <c r="B205" s="16" t="s">
        <v>152</v>
      </c>
      <c r="C205" s="25">
        <v>27395963</v>
      </c>
      <c r="D205" s="25">
        <v>27395963</v>
      </c>
      <c r="E205" s="25">
        <v>25133963</v>
      </c>
      <c r="F205" s="25">
        <v>25133963</v>
      </c>
      <c r="G205" s="25">
        <v>91.743309041554781</v>
      </c>
    </row>
    <row r="206" spans="1:7" ht="31.5">
      <c r="A206" s="22" t="s">
        <v>158</v>
      </c>
      <c r="B206" s="16" t="s">
        <v>159</v>
      </c>
      <c r="C206" s="25">
        <v>27395963</v>
      </c>
      <c r="D206" s="25">
        <v>27395963</v>
      </c>
      <c r="E206" s="25">
        <v>25133963</v>
      </c>
      <c r="F206" s="25">
        <v>25133963</v>
      </c>
      <c r="G206" s="25">
        <v>91.743309041554781</v>
      </c>
    </row>
    <row r="207" spans="1:7" ht="18.75">
      <c r="A207" s="26" t="s">
        <v>125</v>
      </c>
      <c r="B207" s="27"/>
      <c r="C207" s="28">
        <v>164882207.44</v>
      </c>
      <c r="D207" s="28">
        <v>137362038.44</v>
      </c>
      <c r="E207" s="28">
        <v>54815697.579999998</v>
      </c>
      <c r="F207" s="28">
        <v>47910386.409999996</v>
      </c>
      <c r="G207" s="28">
        <v>34.878913384011369</v>
      </c>
    </row>
    <row r="208" spans="1:7">
      <c r="A208" s="22" t="s">
        <v>3</v>
      </c>
      <c r="B208" s="16" t="s">
        <v>4</v>
      </c>
      <c r="C208" s="25">
        <v>460000</v>
      </c>
      <c r="D208" s="25">
        <v>351050</v>
      </c>
      <c r="E208" s="25">
        <v>259999</v>
      </c>
      <c r="F208" s="25">
        <v>259999</v>
      </c>
      <c r="G208" s="25">
        <v>74.063238854863982</v>
      </c>
    </row>
    <row r="209" spans="1:7">
      <c r="A209" s="22" t="s">
        <v>13</v>
      </c>
      <c r="B209" s="16" t="s">
        <v>14</v>
      </c>
      <c r="C209" s="25">
        <v>460000</v>
      </c>
      <c r="D209" s="25">
        <v>351050</v>
      </c>
      <c r="E209" s="25">
        <v>259999</v>
      </c>
      <c r="F209" s="25">
        <v>259999</v>
      </c>
      <c r="G209" s="25">
        <v>74.063238854863982</v>
      </c>
    </row>
    <row r="210" spans="1:7">
      <c r="A210" s="22" t="s">
        <v>15</v>
      </c>
      <c r="B210" s="16" t="s">
        <v>16</v>
      </c>
      <c r="C210" s="25">
        <v>50000</v>
      </c>
      <c r="D210" s="25">
        <v>20000</v>
      </c>
      <c r="E210" s="25">
        <v>0</v>
      </c>
      <c r="F210" s="25">
        <v>0</v>
      </c>
      <c r="G210" s="25">
        <v>0</v>
      </c>
    </row>
    <row r="211" spans="1:7">
      <c r="A211" s="22" t="s">
        <v>19</v>
      </c>
      <c r="B211" s="16" t="s">
        <v>20</v>
      </c>
      <c r="C211" s="25">
        <v>130000</v>
      </c>
      <c r="D211" s="25">
        <v>71050</v>
      </c>
      <c r="E211" s="25">
        <v>0</v>
      </c>
      <c r="F211" s="25">
        <v>0</v>
      </c>
      <c r="G211" s="25">
        <v>0</v>
      </c>
    </row>
    <row r="212" spans="1:7" ht="31.5">
      <c r="A212" s="22" t="s">
        <v>29</v>
      </c>
      <c r="B212" s="16" t="s">
        <v>30</v>
      </c>
      <c r="C212" s="25">
        <v>280000</v>
      </c>
      <c r="D212" s="25">
        <v>260000</v>
      </c>
      <c r="E212" s="25">
        <v>259999</v>
      </c>
      <c r="F212" s="25">
        <v>259999</v>
      </c>
      <c r="G212" s="25">
        <v>99.999615384615382</v>
      </c>
    </row>
    <row r="213" spans="1:7" ht="31.5">
      <c r="A213" s="22" t="s">
        <v>173</v>
      </c>
      <c r="B213" s="16" t="s">
        <v>174</v>
      </c>
      <c r="C213" s="25">
        <v>260000</v>
      </c>
      <c r="D213" s="25">
        <v>260000</v>
      </c>
      <c r="E213" s="25">
        <v>259999</v>
      </c>
      <c r="F213" s="25">
        <v>259999</v>
      </c>
      <c r="G213" s="25">
        <v>99.999615384615382</v>
      </c>
    </row>
    <row r="214" spans="1:7" ht="47.25">
      <c r="A214" s="22" t="s">
        <v>31</v>
      </c>
      <c r="B214" s="16" t="s">
        <v>32</v>
      </c>
      <c r="C214" s="25">
        <v>20000</v>
      </c>
      <c r="D214" s="25">
        <v>0</v>
      </c>
      <c r="E214" s="25">
        <v>0</v>
      </c>
      <c r="F214" s="25">
        <v>0</v>
      </c>
      <c r="G214" s="25">
        <v>0</v>
      </c>
    </row>
    <row r="215" spans="1:7">
      <c r="A215" s="22" t="s">
        <v>141</v>
      </c>
      <c r="B215" s="16" t="s">
        <v>142</v>
      </c>
      <c r="C215" s="25">
        <v>164422207.44</v>
      </c>
      <c r="D215" s="25">
        <v>137010988.44</v>
      </c>
      <c r="E215" s="25">
        <v>54555698.579999998</v>
      </c>
      <c r="F215" s="25">
        <v>47650387.409999996</v>
      </c>
      <c r="G215" s="25">
        <v>34.778515177902761</v>
      </c>
    </row>
    <row r="216" spans="1:7">
      <c r="A216" s="22" t="s">
        <v>143</v>
      </c>
      <c r="B216" s="16" t="s">
        <v>144</v>
      </c>
      <c r="C216" s="25">
        <v>83554450</v>
      </c>
      <c r="D216" s="25">
        <v>62897887</v>
      </c>
      <c r="E216" s="25">
        <v>17564267.199999999</v>
      </c>
      <c r="F216" s="25">
        <v>11942129.199999999</v>
      </c>
      <c r="G216" s="25">
        <v>18.986534794086165</v>
      </c>
    </row>
    <row r="217" spans="1:7" ht="31.5">
      <c r="A217" s="22" t="s">
        <v>145</v>
      </c>
      <c r="B217" s="16" t="s">
        <v>146</v>
      </c>
      <c r="C217" s="25">
        <v>3502380</v>
      </c>
      <c r="D217" s="25">
        <v>3466380</v>
      </c>
      <c r="E217" s="25">
        <v>1276500</v>
      </c>
      <c r="F217" s="25">
        <v>1276500</v>
      </c>
      <c r="G217" s="25">
        <v>36.825160542121758</v>
      </c>
    </row>
    <row r="218" spans="1:7">
      <c r="A218" s="22" t="s">
        <v>231</v>
      </c>
      <c r="B218" s="16" t="s">
        <v>232</v>
      </c>
      <c r="C218" s="25">
        <v>49647118</v>
      </c>
      <c r="D218" s="25">
        <v>38647118</v>
      </c>
      <c r="E218" s="25">
        <v>5622138</v>
      </c>
      <c r="F218" s="25">
        <v>0</v>
      </c>
      <c r="G218" s="25">
        <v>0</v>
      </c>
    </row>
    <row r="219" spans="1:7" ht="31.5">
      <c r="A219" s="22" t="s">
        <v>233</v>
      </c>
      <c r="B219" s="16" t="s">
        <v>234</v>
      </c>
      <c r="C219" s="25">
        <v>49647118</v>
      </c>
      <c r="D219" s="25">
        <v>38647118</v>
      </c>
      <c r="E219" s="25">
        <v>5622138</v>
      </c>
      <c r="F219" s="25">
        <v>0</v>
      </c>
      <c r="G219" s="25">
        <v>0</v>
      </c>
    </row>
    <row r="220" spans="1:7">
      <c r="A220" s="22" t="s">
        <v>147</v>
      </c>
      <c r="B220" s="16" t="s">
        <v>148</v>
      </c>
      <c r="C220" s="25">
        <v>25202292</v>
      </c>
      <c r="D220" s="25">
        <v>18581729</v>
      </c>
      <c r="E220" s="25">
        <v>10665629.199999999</v>
      </c>
      <c r="F220" s="25">
        <v>10665629.199999999</v>
      </c>
      <c r="G220" s="25">
        <v>57.398475674680213</v>
      </c>
    </row>
    <row r="221" spans="1:7" ht="31.5">
      <c r="A221" s="22" t="s">
        <v>235</v>
      </c>
      <c r="B221" s="16" t="s">
        <v>236</v>
      </c>
      <c r="C221" s="25">
        <v>121222</v>
      </c>
      <c r="D221" s="25">
        <v>121222</v>
      </c>
      <c r="E221" s="25">
        <v>73958.34</v>
      </c>
      <c r="F221" s="25">
        <v>73958.34</v>
      </c>
      <c r="G221" s="25">
        <v>61.010658131362291</v>
      </c>
    </row>
    <row r="222" spans="1:7">
      <c r="A222" s="22" t="s">
        <v>149</v>
      </c>
      <c r="B222" s="16" t="s">
        <v>150</v>
      </c>
      <c r="C222" s="25">
        <v>25081070</v>
      </c>
      <c r="D222" s="25">
        <v>18460507</v>
      </c>
      <c r="E222" s="25">
        <v>10591670.859999999</v>
      </c>
      <c r="F222" s="25">
        <v>10591670.859999999</v>
      </c>
      <c r="G222" s="25">
        <v>57.374756067100428</v>
      </c>
    </row>
    <row r="223" spans="1:7">
      <c r="A223" s="22" t="s">
        <v>195</v>
      </c>
      <c r="B223" s="16" t="s">
        <v>237</v>
      </c>
      <c r="C223" s="25">
        <v>5202660</v>
      </c>
      <c r="D223" s="25">
        <v>2202660</v>
      </c>
      <c r="E223" s="25">
        <v>0</v>
      </c>
      <c r="F223" s="25">
        <v>0</v>
      </c>
      <c r="G223" s="25">
        <v>0</v>
      </c>
    </row>
    <row r="224" spans="1:7">
      <c r="A224" s="22" t="s">
        <v>238</v>
      </c>
      <c r="B224" s="16" t="s">
        <v>239</v>
      </c>
      <c r="C224" s="25">
        <v>5202660</v>
      </c>
      <c r="D224" s="25">
        <v>2202660</v>
      </c>
      <c r="E224" s="25">
        <v>0</v>
      </c>
      <c r="F224" s="25">
        <v>0</v>
      </c>
      <c r="G224" s="25">
        <v>0</v>
      </c>
    </row>
    <row r="225" spans="1:7">
      <c r="A225" s="22" t="s">
        <v>151</v>
      </c>
      <c r="B225" s="16" t="s">
        <v>152</v>
      </c>
      <c r="C225" s="25">
        <v>80867757.439999998</v>
      </c>
      <c r="D225" s="25">
        <v>74113101.439999998</v>
      </c>
      <c r="E225" s="25">
        <v>36991431.379999995</v>
      </c>
      <c r="F225" s="25">
        <v>35708258.210000001</v>
      </c>
      <c r="G225" s="25">
        <v>48.180763611557211</v>
      </c>
    </row>
    <row r="226" spans="1:7" ht="31.5">
      <c r="A226" s="22" t="s">
        <v>109</v>
      </c>
      <c r="B226" s="16" t="s">
        <v>153</v>
      </c>
      <c r="C226" s="25">
        <v>51671794.439999998</v>
      </c>
      <c r="D226" s="25">
        <v>44917138.439999998</v>
      </c>
      <c r="E226" s="25">
        <v>10057468.379999999</v>
      </c>
      <c r="F226" s="25">
        <v>8774295.2100000009</v>
      </c>
      <c r="G226" s="25">
        <v>19.534403826104469</v>
      </c>
    </row>
    <row r="227" spans="1:7" ht="31.5">
      <c r="A227" s="22" t="s">
        <v>158</v>
      </c>
      <c r="B227" s="16" t="s">
        <v>159</v>
      </c>
      <c r="C227" s="25">
        <v>29195963</v>
      </c>
      <c r="D227" s="25">
        <v>29195963</v>
      </c>
      <c r="E227" s="25">
        <v>26933963</v>
      </c>
      <c r="F227" s="25">
        <v>26933963</v>
      </c>
      <c r="G227" s="25">
        <v>92.252353518875196</v>
      </c>
    </row>
  </sheetData>
  <mergeCells count="2"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zoomScaleNormal="100" zoomScaleSheetLayoutView="100" workbookViewId="0">
      <selection activeCell="L7" sqref="L7"/>
    </sheetView>
  </sheetViews>
  <sheetFormatPr defaultColWidth="9.140625" defaultRowHeight="15.75"/>
  <cols>
    <col min="1" max="1" width="9.28515625" style="1" bestFit="1" customWidth="1"/>
    <col min="2" max="2" width="46.42578125" style="23" customWidth="1"/>
    <col min="3" max="3" width="19" style="30" customWidth="1"/>
    <col min="4" max="4" width="21.28515625" style="30" customWidth="1"/>
    <col min="5" max="5" width="18.7109375" style="30" customWidth="1"/>
    <col min="6" max="6" width="18.42578125" style="30" customWidth="1"/>
    <col min="7" max="7" width="19.28515625" style="30" customWidth="1"/>
    <col min="8" max="16384" width="9.140625" style="1"/>
  </cols>
  <sheetData>
    <row r="1" spans="1:7">
      <c r="A1" s="17" t="s">
        <v>160</v>
      </c>
      <c r="B1" s="18"/>
      <c r="C1" s="19"/>
      <c r="D1" s="19"/>
      <c r="E1" s="19"/>
      <c r="F1" s="19"/>
    </row>
    <row r="2" spans="1:7" ht="42.75" customHeight="1">
      <c r="A2" s="43" t="s">
        <v>268</v>
      </c>
      <c r="B2" s="43"/>
      <c r="C2" s="43"/>
      <c r="D2" s="43"/>
      <c r="E2" s="43"/>
      <c r="F2" s="43"/>
      <c r="G2" s="43"/>
    </row>
    <row r="3" spans="1:7">
      <c r="A3" s="44" t="s">
        <v>161</v>
      </c>
      <c r="B3" s="44"/>
      <c r="C3" s="44"/>
      <c r="D3" s="44"/>
      <c r="E3" s="44"/>
      <c r="F3" s="44"/>
      <c r="G3" s="44"/>
    </row>
    <row r="5" spans="1:7" ht="90.75" customHeight="1">
      <c r="A5" s="2" t="s">
        <v>165</v>
      </c>
      <c r="B5" s="2" t="s">
        <v>1</v>
      </c>
      <c r="C5" s="2" t="s">
        <v>164</v>
      </c>
      <c r="D5" s="2" t="s">
        <v>265</v>
      </c>
      <c r="E5" s="2" t="s">
        <v>266</v>
      </c>
      <c r="F5" s="2" t="s">
        <v>267</v>
      </c>
      <c r="G5" s="2" t="s">
        <v>126</v>
      </c>
    </row>
    <row r="6" spans="1:7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37.5" customHeight="1">
      <c r="A7" s="3" t="s">
        <v>2</v>
      </c>
      <c r="B7" s="4" t="s">
        <v>127</v>
      </c>
      <c r="C7" s="7">
        <v>138600</v>
      </c>
      <c r="D7" s="7">
        <v>57750</v>
      </c>
      <c r="E7" s="7">
        <v>0</v>
      </c>
      <c r="F7" s="7">
        <f>F8+F13</f>
        <v>3373865.38</v>
      </c>
      <c r="G7" s="33" t="s">
        <v>269</v>
      </c>
    </row>
    <row r="8" spans="1:7">
      <c r="A8" s="22" t="s">
        <v>3</v>
      </c>
      <c r="B8" s="16" t="s">
        <v>4</v>
      </c>
      <c r="C8" s="25">
        <v>138600</v>
      </c>
      <c r="D8" s="25">
        <v>57750</v>
      </c>
      <c r="E8" s="25">
        <v>0</v>
      </c>
      <c r="F8" s="25">
        <f>F9+F12</f>
        <v>587237.43999999994</v>
      </c>
      <c r="G8" s="32" t="s">
        <v>269</v>
      </c>
    </row>
    <row r="9" spans="1:7">
      <c r="A9" s="22" t="s">
        <v>13</v>
      </c>
      <c r="B9" s="16" t="s">
        <v>14</v>
      </c>
      <c r="C9" s="25">
        <v>135000</v>
      </c>
      <c r="D9" s="25">
        <v>56250</v>
      </c>
      <c r="E9" s="25">
        <v>0</v>
      </c>
      <c r="F9" s="25">
        <f>F10+F11</f>
        <v>585743</v>
      </c>
      <c r="G9" s="32" t="s">
        <v>269</v>
      </c>
    </row>
    <row r="10" spans="1:7">
      <c r="A10" s="22" t="s">
        <v>15</v>
      </c>
      <c r="B10" s="16" t="s">
        <v>16</v>
      </c>
      <c r="C10" s="25">
        <v>100002</v>
      </c>
      <c r="D10" s="25">
        <v>41667.5</v>
      </c>
      <c r="E10" s="25">
        <v>0</v>
      </c>
      <c r="F10" s="25">
        <f>14850+528502.75</f>
        <v>543352.75</v>
      </c>
      <c r="G10" s="32" t="s">
        <v>269</v>
      </c>
    </row>
    <row r="11" spans="1:7">
      <c r="A11" s="22" t="s">
        <v>19</v>
      </c>
      <c r="B11" s="16" t="s">
        <v>20</v>
      </c>
      <c r="C11" s="25">
        <v>34998</v>
      </c>
      <c r="D11" s="25">
        <v>14582.5</v>
      </c>
      <c r="E11" s="25">
        <v>0</v>
      </c>
      <c r="F11" s="25">
        <f>7541.88+34848.37</f>
        <v>42390.25</v>
      </c>
      <c r="G11" s="32" t="s">
        <v>269</v>
      </c>
    </row>
    <row r="12" spans="1:7">
      <c r="A12" s="22" t="s">
        <v>37</v>
      </c>
      <c r="B12" s="16" t="s">
        <v>38</v>
      </c>
      <c r="C12" s="25">
        <v>3600</v>
      </c>
      <c r="D12" s="25">
        <v>1500</v>
      </c>
      <c r="E12" s="25">
        <v>0</v>
      </c>
      <c r="F12" s="25">
        <v>1494.44</v>
      </c>
      <c r="G12" s="11">
        <f t="shared" ref="G12" si="0">F12/D12*100</f>
        <v>99.629333333333335</v>
      </c>
    </row>
    <row r="13" spans="1:7">
      <c r="A13" s="22" t="s">
        <v>141</v>
      </c>
      <c r="B13" s="16" t="s">
        <v>142</v>
      </c>
      <c r="C13" s="25">
        <v>0</v>
      </c>
      <c r="D13" s="25">
        <v>0</v>
      </c>
      <c r="E13" s="25">
        <v>0</v>
      </c>
      <c r="F13" s="25">
        <f>F14</f>
        <v>2786627.94</v>
      </c>
      <c r="G13" s="11">
        <v>0</v>
      </c>
    </row>
    <row r="14" spans="1:7">
      <c r="A14" s="22" t="s">
        <v>143</v>
      </c>
      <c r="B14" s="16" t="s">
        <v>144</v>
      </c>
      <c r="C14" s="25">
        <v>0</v>
      </c>
      <c r="D14" s="25">
        <v>0</v>
      </c>
      <c r="E14" s="25">
        <v>0</v>
      </c>
      <c r="F14" s="25">
        <f>F15</f>
        <v>2786627.94</v>
      </c>
      <c r="G14" s="11">
        <v>0</v>
      </c>
    </row>
    <row r="15" spans="1:7" ht="31.5">
      <c r="A15" s="22" t="s">
        <v>145</v>
      </c>
      <c r="B15" s="16" t="s">
        <v>146</v>
      </c>
      <c r="C15" s="25">
        <v>0</v>
      </c>
      <c r="D15" s="25">
        <v>0</v>
      </c>
      <c r="E15" s="25">
        <v>0</v>
      </c>
      <c r="F15" s="25">
        <f>2786627.94</f>
        <v>2786627.94</v>
      </c>
      <c r="G15" s="11">
        <v>0</v>
      </c>
    </row>
    <row r="16" spans="1:7" ht="78.75">
      <c r="A16" s="21" t="s">
        <v>39</v>
      </c>
      <c r="B16" s="15" t="s">
        <v>40</v>
      </c>
      <c r="C16" s="24">
        <v>138600</v>
      </c>
      <c r="D16" s="24">
        <v>57750</v>
      </c>
      <c r="E16" s="24">
        <v>0</v>
      </c>
      <c r="F16" s="24">
        <f>F17+F22</f>
        <v>3373865.38</v>
      </c>
      <c r="G16" s="31" t="s">
        <v>269</v>
      </c>
    </row>
    <row r="17" spans="1:7">
      <c r="A17" s="22" t="s">
        <v>3</v>
      </c>
      <c r="B17" s="16" t="s">
        <v>4</v>
      </c>
      <c r="C17" s="25">
        <v>138600</v>
      </c>
      <c r="D17" s="25">
        <v>57750</v>
      </c>
      <c r="E17" s="25">
        <v>0</v>
      </c>
      <c r="F17" s="25">
        <f>F18+F21</f>
        <v>587237.43999999994</v>
      </c>
      <c r="G17" s="32" t="s">
        <v>269</v>
      </c>
    </row>
    <row r="18" spans="1:7">
      <c r="A18" s="22" t="s">
        <v>13</v>
      </c>
      <c r="B18" s="16" t="s">
        <v>14</v>
      </c>
      <c r="C18" s="25">
        <v>135000</v>
      </c>
      <c r="D18" s="25">
        <v>56250</v>
      </c>
      <c r="E18" s="25">
        <v>0</v>
      </c>
      <c r="F18" s="25">
        <f>F19+F20</f>
        <v>585743</v>
      </c>
      <c r="G18" s="32" t="s">
        <v>269</v>
      </c>
    </row>
    <row r="19" spans="1:7">
      <c r="A19" s="22" t="s">
        <v>15</v>
      </c>
      <c r="B19" s="16" t="s">
        <v>16</v>
      </c>
      <c r="C19" s="25">
        <v>100002</v>
      </c>
      <c r="D19" s="25">
        <v>41667.5</v>
      </c>
      <c r="E19" s="25">
        <v>0</v>
      </c>
      <c r="F19" s="25">
        <f>14850+528502.75</f>
        <v>543352.75</v>
      </c>
      <c r="G19" s="32" t="s">
        <v>269</v>
      </c>
    </row>
    <row r="20" spans="1:7">
      <c r="A20" s="22" t="s">
        <v>19</v>
      </c>
      <c r="B20" s="16" t="s">
        <v>20</v>
      </c>
      <c r="C20" s="25">
        <v>34998</v>
      </c>
      <c r="D20" s="25">
        <v>14582.5</v>
      </c>
      <c r="E20" s="25">
        <v>0</v>
      </c>
      <c r="F20" s="25">
        <f>7541.88+34848.37</f>
        <v>42390.25</v>
      </c>
      <c r="G20" s="32" t="s">
        <v>269</v>
      </c>
    </row>
    <row r="21" spans="1:7">
      <c r="A21" s="22" t="s">
        <v>37</v>
      </c>
      <c r="B21" s="16" t="s">
        <v>38</v>
      </c>
      <c r="C21" s="25">
        <v>3600</v>
      </c>
      <c r="D21" s="25">
        <v>1500</v>
      </c>
      <c r="E21" s="25">
        <v>0</v>
      </c>
      <c r="F21" s="25">
        <v>1494.44</v>
      </c>
      <c r="G21" s="11">
        <f t="shared" ref="G21" si="1">F21/D21*100</f>
        <v>99.629333333333335</v>
      </c>
    </row>
    <row r="22" spans="1:7">
      <c r="A22" s="22" t="s">
        <v>141</v>
      </c>
      <c r="B22" s="16" t="s">
        <v>142</v>
      </c>
      <c r="C22" s="25">
        <v>0</v>
      </c>
      <c r="D22" s="25">
        <v>0</v>
      </c>
      <c r="E22" s="25">
        <v>0</v>
      </c>
      <c r="F22" s="25">
        <f>F23</f>
        <v>2786627.94</v>
      </c>
      <c r="G22" s="11">
        <v>0</v>
      </c>
    </row>
    <row r="23" spans="1:7">
      <c r="A23" s="22" t="s">
        <v>143</v>
      </c>
      <c r="B23" s="16" t="s">
        <v>144</v>
      </c>
      <c r="C23" s="25">
        <v>0</v>
      </c>
      <c r="D23" s="25">
        <v>0</v>
      </c>
      <c r="E23" s="25">
        <v>0</v>
      </c>
      <c r="F23" s="25">
        <f>F24</f>
        <v>2786627.94</v>
      </c>
      <c r="G23" s="11">
        <v>0</v>
      </c>
    </row>
    <row r="24" spans="1:7" ht="31.5">
      <c r="A24" s="22" t="s">
        <v>145</v>
      </c>
      <c r="B24" s="16" t="s">
        <v>146</v>
      </c>
      <c r="C24" s="25">
        <v>0</v>
      </c>
      <c r="D24" s="25">
        <v>0</v>
      </c>
      <c r="E24" s="25">
        <v>0</v>
      </c>
      <c r="F24" s="25">
        <f>2786627.94</f>
        <v>2786627.94</v>
      </c>
      <c r="G24" s="11">
        <v>0</v>
      </c>
    </row>
    <row r="25" spans="1:7" ht="31.5">
      <c r="A25" s="3" t="s">
        <v>58</v>
      </c>
      <c r="B25" s="4" t="s">
        <v>139</v>
      </c>
      <c r="C25" s="7">
        <v>16500000</v>
      </c>
      <c r="D25" s="7">
        <v>6875000</v>
      </c>
      <c r="E25" s="7">
        <v>0</v>
      </c>
      <c r="F25" s="7">
        <f>F26+F32</f>
        <v>8375841.5</v>
      </c>
      <c r="G25" s="33" t="s">
        <v>269</v>
      </c>
    </row>
    <row r="26" spans="1:7">
      <c r="A26" s="22" t="s">
        <v>3</v>
      </c>
      <c r="B26" s="16" t="s">
        <v>4</v>
      </c>
      <c r="C26" s="25">
        <v>16500000</v>
      </c>
      <c r="D26" s="25">
        <v>6875000</v>
      </c>
      <c r="E26" s="25">
        <v>0</v>
      </c>
      <c r="F26" s="25">
        <f>F27+F31</f>
        <v>6368674.1299999999</v>
      </c>
      <c r="G26" s="32">
        <f t="shared" ref="G26:G30" si="2">F26/D26*100</f>
        <v>92.635260072727263</v>
      </c>
    </row>
    <row r="27" spans="1:7">
      <c r="A27" s="22" t="s">
        <v>13</v>
      </c>
      <c r="B27" s="16" t="s">
        <v>14</v>
      </c>
      <c r="C27" s="25">
        <v>16493000</v>
      </c>
      <c r="D27" s="25">
        <v>6872083.333333334</v>
      </c>
      <c r="E27" s="25">
        <v>0</v>
      </c>
      <c r="F27" s="25">
        <f>F28+F29+F30</f>
        <v>6361485.46</v>
      </c>
      <c r="G27" s="32">
        <f t="shared" si="2"/>
        <v>92.569969708361114</v>
      </c>
    </row>
    <row r="28" spans="1:7">
      <c r="A28" s="22" t="s">
        <v>15</v>
      </c>
      <c r="B28" s="16" t="s">
        <v>16</v>
      </c>
      <c r="C28" s="25">
        <v>243000</v>
      </c>
      <c r="D28" s="25">
        <v>101250</v>
      </c>
      <c r="E28" s="25">
        <v>0</v>
      </c>
      <c r="F28" s="25">
        <f>5040+5665527.78</f>
        <v>5670567.7800000003</v>
      </c>
      <c r="G28" s="32" t="s">
        <v>269</v>
      </c>
    </row>
    <row r="29" spans="1:7">
      <c r="A29" s="22" t="s">
        <v>17</v>
      </c>
      <c r="B29" s="16" t="s">
        <v>18</v>
      </c>
      <c r="C29" s="25">
        <v>16100000</v>
      </c>
      <c r="D29" s="25">
        <v>6708333.333333334</v>
      </c>
      <c r="E29" s="25">
        <v>0</v>
      </c>
      <c r="F29" s="25">
        <v>690917.68</v>
      </c>
      <c r="G29" s="32">
        <f t="shared" si="2"/>
        <v>10.299393987577639</v>
      </c>
    </row>
    <row r="30" spans="1:7">
      <c r="A30" s="22" t="s">
        <v>21</v>
      </c>
      <c r="B30" s="16" t="s">
        <v>22</v>
      </c>
      <c r="C30" s="25">
        <v>150000</v>
      </c>
      <c r="D30" s="25">
        <v>62500</v>
      </c>
      <c r="E30" s="25">
        <v>0</v>
      </c>
      <c r="F30" s="25">
        <v>0</v>
      </c>
      <c r="G30" s="32">
        <f t="shared" si="2"/>
        <v>0</v>
      </c>
    </row>
    <row r="31" spans="1:7">
      <c r="A31" s="22" t="s">
        <v>37</v>
      </c>
      <c r="B31" s="16" t="s">
        <v>38</v>
      </c>
      <c r="C31" s="25">
        <v>7000</v>
      </c>
      <c r="D31" s="25">
        <v>2916.666666666667</v>
      </c>
      <c r="E31" s="25">
        <v>0</v>
      </c>
      <c r="F31" s="25">
        <v>7188.67</v>
      </c>
      <c r="G31" s="32" t="s">
        <v>269</v>
      </c>
    </row>
    <row r="32" spans="1:7">
      <c r="A32" s="22" t="s">
        <v>141</v>
      </c>
      <c r="B32" s="16" t="s">
        <v>142</v>
      </c>
      <c r="C32" s="25">
        <v>0</v>
      </c>
      <c r="D32" s="25">
        <v>0</v>
      </c>
      <c r="E32" s="25">
        <v>0</v>
      </c>
      <c r="F32" s="25">
        <f>F33</f>
        <v>2007167.37</v>
      </c>
      <c r="G32" s="32">
        <v>0</v>
      </c>
    </row>
    <row r="33" spans="1:7">
      <c r="A33" s="22" t="s">
        <v>143</v>
      </c>
      <c r="B33" s="16" t="s">
        <v>144</v>
      </c>
      <c r="C33" s="25">
        <v>0</v>
      </c>
      <c r="D33" s="25">
        <v>0</v>
      </c>
      <c r="E33" s="25">
        <v>0</v>
      </c>
      <c r="F33" s="25">
        <f>F34</f>
        <v>2007167.37</v>
      </c>
      <c r="G33" s="32">
        <v>0</v>
      </c>
    </row>
    <row r="34" spans="1:7" ht="31.5">
      <c r="A34" s="22" t="s">
        <v>145</v>
      </c>
      <c r="B34" s="16" t="s">
        <v>146</v>
      </c>
      <c r="C34" s="25">
        <v>0</v>
      </c>
      <c r="D34" s="25">
        <v>0</v>
      </c>
      <c r="E34" s="25">
        <v>0</v>
      </c>
      <c r="F34" s="25">
        <f>2007167.37</f>
        <v>2007167.37</v>
      </c>
      <c r="G34" s="32">
        <v>0</v>
      </c>
    </row>
    <row r="35" spans="1:7">
      <c r="A35" s="21" t="s">
        <v>61</v>
      </c>
      <c r="B35" s="15" t="s">
        <v>62</v>
      </c>
      <c r="C35" s="24">
        <v>16100000</v>
      </c>
      <c r="D35" s="24">
        <v>6708333.333333334</v>
      </c>
      <c r="E35" s="24">
        <v>0</v>
      </c>
      <c r="F35" s="24">
        <f>F36</f>
        <v>696555.9</v>
      </c>
      <c r="G35" s="24">
        <f>F35/D35*100</f>
        <v>10.383441987577639</v>
      </c>
    </row>
    <row r="36" spans="1:7">
      <c r="A36" s="22" t="s">
        <v>3</v>
      </c>
      <c r="B36" s="16" t="s">
        <v>4</v>
      </c>
      <c r="C36" s="25">
        <v>16100000</v>
      </c>
      <c r="D36" s="25">
        <v>6708333.333333334</v>
      </c>
      <c r="E36" s="25">
        <v>0</v>
      </c>
      <c r="F36" s="25">
        <f>F37</f>
        <v>696555.9</v>
      </c>
      <c r="G36" s="11">
        <f t="shared" ref="G36:G39" si="3">F36/D36*100</f>
        <v>10.383441987577639</v>
      </c>
    </row>
    <row r="37" spans="1:7">
      <c r="A37" s="22" t="s">
        <v>13</v>
      </c>
      <c r="B37" s="16" t="s">
        <v>14</v>
      </c>
      <c r="C37" s="25">
        <v>16100000</v>
      </c>
      <c r="D37" s="25">
        <v>6708333.333333334</v>
      </c>
      <c r="E37" s="25">
        <v>0</v>
      </c>
      <c r="F37" s="25">
        <f>F38+F39</f>
        <v>696555.9</v>
      </c>
      <c r="G37" s="11">
        <f t="shared" si="3"/>
        <v>10.383441987577639</v>
      </c>
    </row>
    <row r="38" spans="1:7">
      <c r="A38" s="22" t="s">
        <v>15</v>
      </c>
      <c r="B38" s="16" t="s">
        <v>16</v>
      </c>
      <c r="C38" s="25">
        <v>0</v>
      </c>
      <c r="D38" s="25">
        <v>0</v>
      </c>
      <c r="E38" s="25">
        <v>0</v>
      </c>
      <c r="F38" s="25">
        <f>5638.22</f>
        <v>5638.22</v>
      </c>
      <c r="G38" s="11">
        <v>0</v>
      </c>
    </row>
    <row r="39" spans="1:7">
      <c r="A39" s="22" t="s">
        <v>17</v>
      </c>
      <c r="B39" s="16" t="s">
        <v>18</v>
      </c>
      <c r="C39" s="25">
        <v>16100000</v>
      </c>
      <c r="D39" s="25">
        <v>6708333.333333334</v>
      </c>
      <c r="E39" s="25">
        <v>0</v>
      </c>
      <c r="F39" s="25">
        <v>690917.68</v>
      </c>
      <c r="G39" s="11">
        <f t="shared" si="3"/>
        <v>10.299393987577639</v>
      </c>
    </row>
    <row r="40" spans="1:7" ht="47.25">
      <c r="A40" s="21" t="s">
        <v>63</v>
      </c>
      <c r="B40" s="15" t="s">
        <v>64</v>
      </c>
      <c r="C40" s="24">
        <v>197000</v>
      </c>
      <c r="D40" s="24">
        <v>82083.333333333343</v>
      </c>
      <c r="E40" s="24">
        <v>0</v>
      </c>
      <c r="F40" s="24">
        <f>F41+F45</f>
        <v>1330571.4000000001</v>
      </c>
      <c r="G40" s="31" t="s">
        <v>269</v>
      </c>
    </row>
    <row r="41" spans="1:7">
      <c r="A41" s="22" t="s">
        <v>3</v>
      </c>
      <c r="B41" s="16" t="s">
        <v>4</v>
      </c>
      <c r="C41" s="25">
        <v>197000</v>
      </c>
      <c r="D41" s="25">
        <v>82083.333333333343</v>
      </c>
      <c r="E41" s="25">
        <v>0</v>
      </c>
      <c r="F41" s="25">
        <f>F42+F44</f>
        <v>28770.1</v>
      </c>
      <c r="G41" s="32">
        <f t="shared" ref="G41:G43" si="4">F41/D41*100</f>
        <v>35.049868020304565</v>
      </c>
    </row>
    <row r="42" spans="1:7">
      <c r="A42" s="22" t="s">
        <v>13</v>
      </c>
      <c r="B42" s="16" t="s">
        <v>14</v>
      </c>
      <c r="C42" s="25">
        <v>190000</v>
      </c>
      <c r="D42" s="25">
        <v>79166.666666666672</v>
      </c>
      <c r="E42" s="25">
        <v>0</v>
      </c>
      <c r="F42" s="25">
        <f>F43</f>
        <v>22180</v>
      </c>
      <c r="G42" s="32">
        <f t="shared" si="4"/>
        <v>28.016842105263155</v>
      </c>
    </row>
    <row r="43" spans="1:7">
      <c r="A43" s="22" t="s">
        <v>15</v>
      </c>
      <c r="B43" s="16" t="s">
        <v>16</v>
      </c>
      <c r="C43" s="25">
        <v>190000</v>
      </c>
      <c r="D43" s="25">
        <v>79166.666666666672</v>
      </c>
      <c r="E43" s="25">
        <v>0</v>
      </c>
      <c r="F43" s="25">
        <f>22180</f>
        <v>22180</v>
      </c>
      <c r="G43" s="32">
        <f t="shared" si="4"/>
        <v>28.016842105263155</v>
      </c>
    </row>
    <row r="44" spans="1:7">
      <c r="A44" s="22" t="s">
        <v>37</v>
      </c>
      <c r="B44" s="16" t="s">
        <v>38</v>
      </c>
      <c r="C44" s="25">
        <v>7000</v>
      </c>
      <c r="D44" s="25">
        <v>2916.666666666667</v>
      </c>
      <c r="E44" s="25">
        <v>0</v>
      </c>
      <c r="F44" s="25">
        <v>6590.1</v>
      </c>
      <c r="G44" s="32" t="s">
        <v>269</v>
      </c>
    </row>
    <row r="45" spans="1:7">
      <c r="A45" s="22" t="s">
        <v>141</v>
      </c>
      <c r="B45" s="16" t="s">
        <v>142</v>
      </c>
      <c r="C45" s="25">
        <v>0</v>
      </c>
      <c r="D45" s="25">
        <v>0</v>
      </c>
      <c r="E45" s="25">
        <v>0</v>
      </c>
      <c r="F45" s="25">
        <f>F46</f>
        <v>1301801.3</v>
      </c>
      <c r="G45" s="32">
        <v>0</v>
      </c>
    </row>
    <row r="46" spans="1:7">
      <c r="A46" s="22" t="s">
        <v>143</v>
      </c>
      <c r="B46" s="16" t="s">
        <v>144</v>
      </c>
      <c r="C46" s="25">
        <v>0</v>
      </c>
      <c r="D46" s="25">
        <v>0</v>
      </c>
      <c r="E46" s="25">
        <v>0</v>
      </c>
      <c r="F46" s="25">
        <f>F47</f>
        <v>1301801.3</v>
      </c>
      <c r="G46" s="32">
        <v>0</v>
      </c>
    </row>
    <row r="47" spans="1:7" ht="31.5">
      <c r="A47" s="22" t="s">
        <v>145</v>
      </c>
      <c r="B47" s="16" t="s">
        <v>146</v>
      </c>
      <c r="C47" s="25">
        <v>0</v>
      </c>
      <c r="D47" s="25">
        <v>0</v>
      </c>
      <c r="E47" s="25">
        <v>0</v>
      </c>
      <c r="F47" s="25">
        <f>1301801.3</f>
        <v>1301801.3</v>
      </c>
      <c r="G47" s="32">
        <v>0</v>
      </c>
    </row>
    <row r="48" spans="1:7" ht="78.75">
      <c r="A48" s="21" t="s">
        <v>188</v>
      </c>
      <c r="B48" s="15" t="s">
        <v>65</v>
      </c>
      <c r="C48" s="34">
        <f>C49</f>
        <v>0</v>
      </c>
      <c r="D48" s="34">
        <f t="shared" ref="D48:F50" si="5">D49</f>
        <v>0</v>
      </c>
      <c r="E48" s="34">
        <f t="shared" si="5"/>
        <v>0</v>
      </c>
      <c r="F48" s="34">
        <f t="shared" si="5"/>
        <v>35265.43</v>
      </c>
      <c r="G48" s="35">
        <v>0</v>
      </c>
    </row>
    <row r="49" spans="1:7">
      <c r="A49" s="22" t="s">
        <v>141</v>
      </c>
      <c r="B49" s="16" t="s">
        <v>142</v>
      </c>
      <c r="C49" s="25">
        <f>C50</f>
        <v>0</v>
      </c>
      <c r="D49" s="25">
        <f t="shared" si="5"/>
        <v>0</v>
      </c>
      <c r="E49" s="25">
        <f t="shared" si="5"/>
        <v>0</v>
      </c>
      <c r="F49" s="25">
        <f t="shared" si="5"/>
        <v>35265.43</v>
      </c>
      <c r="G49" s="36">
        <v>0</v>
      </c>
    </row>
    <row r="50" spans="1:7">
      <c r="A50" s="22" t="s">
        <v>143</v>
      </c>
      <c r="B50" s="16" t="s">
        <v>144</v>
      </c>
      <c r="C50" s="25">
        <f>C51</f>
        <v>0</v>
      </c>
      <c r="D50" s="25">
        <f t="shared" si="5"/>
        <v>0</v>
      </c>
      <c r="E50" s="25">
        <f t="shared" si="5"/>
        <v>0</v>
      </c>
      <c r="F50" s="25">
        <f t="shared" si="5"/>
        <v>35265.43</v>
      </c>
      <c r="G50" s="36">
        <v>0</v>
      </c>
    </row>
    <row r="51" spans="1:7" ht="31.5">
      <c r="A51" s="22" t="s">
        <v>145</v>
      </c>
      <c r="B51" s="16" t="s">
        <v>146</v>
      </c>
      <c r="C51" s="25">
        <v>0</v>
      </c>
      <c r="D51" s="25">
        <v>0</v>
      </c>
      <c r="E51" s="25">
        <v>0</v>
      </c>
      <c r="F51" s="25">
        <v>35265.43</v>
      </c>
      <c r="G51" s="36">
        <v>0</v>
      </c>
    </row>
    <row r="52" spans="1:7" ht="47.25">
      <c r="A52" s="21" t="s">
        <v>68</v>
      </c>
      <c r="B52" s="15" t="s">
        <v>69</v>
      </c>
      <c r="C52" s="24">
        <v>200000</v>
      </c>
      <c r="D52" s="24">
        <v>83333.333333333343</v>
      </c>
      <c r="E52" s="24">
        <v>0</v>
      </c>
      <c r="F52" s="24">
        <f>F53</f>
        <v>8118.57</v>
      </c>
      <c r="G52" s="24">
        <f>F52/D52*100</f>
        <v>9.7422839999999979</v>
      </c>
    </row>
    <row r="53" spans="1:7">
      <c r="A53" s="22" t="s">
        <v>3</v>
      </c>
      <c r="B53" s="16" t="s">
        <v>4</v>
      </c>
      <c r="C53" s="25">
        <v>200000</v>
      </c>
      <c r="D53" s="25">
        <v>83333.333333333343</v>
      </c>
      <c r="E53" s="25">
        <v>0</v>
      </c>
      <c r="F53" s="25">
        <f>F54+F57</f>
        <v>8118.57</v>
      </c>
      <c r="G53" s="11">
        <f t="shared" ref="G53:G56" si="6">F53/D53*100</f>
        <v>9.7422839999999979</v>
      </c>
    </row>
    <row r="54" spans="1:7">
      <c r="A54" s="22" t="s">
        <v>13</v>
      </c>
      <c r="B54" s="16" t="s">
        <v>14</v>
      </c>
      <c r="C54" s="25">
        <v>200000</v>
      </c>
      <c r="D54" s="25">
        <v>83333.333333333343</v>
      </c>
      <c r="E54" s="25">
        <v>0</v>
      </c>
      <c r="F54" s="25">
        <f>F55+F56</f>
        <v>7520</v>
      </c>
      <c r="G54" s="11">
        <f t="shared" si="6"/>
        <v>9.0239999999999991</v>
      </c>
    </row>
    <row r="55" spans="1:7">
      <c r="A55" s="22" t="s">
        <v>15</v>
      </c>
      <c r="B55" s="16" t="s">
        <v>16</v>
      </c>
      <c r="C55" s="25">
        <v>50000</v>
      </c>
      <c r="D55" s="25">
        <v>20833.333333333336</v>
      </c>
      <c r="E55" s="25">
        <v>0</v>
      </c>
      <c r="F55" s="25">
        <f>7520</f>
        <v>7520</v>
      </c>
      <c r="G55" s="11">
        <f t="shared" si="6"/>
        <v>36.095999999999997</v>
      </c>
    </row>
    <row r="56" spans="1:7">
      <c r="A56" s="22" t="s">
        <v>21</v>
      </c>
      <c r="B56" s="16" t="s">
        <v>22</v>
      </c>
      <c r="C56" s="25">
        <v>150000</v>
      </c>
      <c r="D56" s="25">
        <v>62500</v>
      </c>
      <c r="E56" s="25">
        <v>0</v>
      </c>
      <c r="F56" s="25">
        <v>0</v>
      </c>
      <c r="G56" s="11">
        <f t="shared" si="6"/>
        <v>0</v>
      </c>
    </row>
    <row r="57" spans="1:7">
      <c r="A57" s="22" t="s">
        <v>37</v>
      </c>
      <c r="B57" s="16" t="s">
        <v>38</v>
      </c>
      <c r="C57" s="25">
        <v>0</v>
      </c>
      <c r="D57" s="25">
        <v>0</v>
      </c>
      <c r="E57" s="25">
        <v>0</v>
      </c>
      <c r="F57" s="25">
        <v>598.57000000000005</v>
      </c>
      <c r="G57" s="11">
        <v>0</v>
      </c>
    </row>
    <row r="58" spans="1:7" ht="31.5">
      <c r="A58" s="21" t="s">
        <v>71</v>
      </c>
      <c r="B58" s="15" t="s">
        <v>72</v>
      </c>
      <c r="C58" s="24">
        <v>3000</v>
      </c>
      <c r="D58" s="24">
        <v>1250</v>
      </c>
      <c r="E58" s="24">
        <v>0</v>
      </c>
      <c r="F58" s="24">
        <f>F59+F62</f>
        <v>6300290.1999999993</v>
      </c>
      <c r="G58" s="31" t="s">
        <v>269</v>
      </c>
    </row>
    <row r="59" spans="1:7">
      <c r="A59" s="22" t="s">
        <v>3</v>
      </c>
      <c r="B59" s="16" t="s">
        <v>4</v>
      </c>
      <c r="C59" s="25">
        <v>3000</v>
      </c>
      <c r="D59" s="25">
        <v>1250</v>
      </c>
      <c r="E59" s="25">
        <v>0</v>
      </c>
      <c r="F59" s="25">
        <f>F60</f>
        <v>5630189.5599999996</v>
      </c>
      <c r="G59" s="32" t="s">
        <v>269</v>
      </c>
    </row>
    <row r="60" spans="1:7">
      <c r="A60" s="22" t="s">
        <v>13</v>
      </c>
      <c r="B60" s="16" t="s">
        <v>14</v>
      </c>
      <c r="C60" s="25">
        <v>3000</v>
      </c>
      <c r="D60" s="25">
        <v>1250</v>
      </c>
      <c r="E60" s="25">
        <v>0</v>
      </c>
      <c r="F60" s="25">
        <f>F61</f>
        <v>5630189.5599999996</v>
      </c>
      <c r="G60" s="32" t="s">
        <v>269</v>
      </c>
    </row>
    <row r="61" spans="1:7">
      <c r="A61" s="22" t="s">
        <v>15</v>
      </c>
      <c r="B61" s="16" t="s">
        <v>16</v>
      </c>
      <c r="C61" s="25">
        <v>3000</v>
      </c>
      <c r="D61" s="25">
        <v>1250</v>
      </c>
      <c r="E61" s="25">
        <v>0</v>
      </c>
      <c r="F61" s="25">
        <f>5630189.56</f>
        <v>5630189.5599999996</v>
      </c>
      <c r="G61" s="32" t="s">
        <v>269</v>
      </c>
    </row>
    <row r="62" spans="1:7">
      <c r="A62" s="22" t="s">
        <v>141</v>
      </c>
      <c r="B62" s="16" t="s">
        <v>142</v>
      </c>
      <c r="C62" s="25">
        <v>0</v>
      </c>
      <c r="D62" s="25">
        <v>0</v>
      </c>
      <c r="E62" s="25">
        <v>0</v>
      </c>
      <c r="F62" s="25">
        <f>F63</f>
        <v>670100.64</v>
      </c>
      <c r="G62" s="32">
        <v>0</v>
      </c>
    </row>
    <row r="63" spans="1:7">
      <c r="A63" s="22" t="s">
        <v>143</v>
      </c>
      <c r="B63" s="16" t="s">
        <v>144</v>
      </c>
      <c r="C63" s="25">
        <v>0</v>
      </c>
      <c r="D63" s="25">
        <v>0</v>
      </c>
      <c r="E63" s="25">
        <v>0</v>
      </c>
      <c r="F63" s="25">
        <f>F64</f>
        <v>670100.64</v>
      </c>
      <c r="G63" s="11">
        <v>0</v>
      </c>
    </row>
    <row r="64" spans="1:7" ht="31.5">
      <c r="A64" s="22" t="s">
        <v>145</v>
      </c>
      <c r="B64" s="16" t="s">
        <v>146</v>
      </c>
      <c r="C64" s="25">
        <v>0</v>
      </c>
      <c r="D64" s="25">
        <v>0</v>
      </c>
      <c r="E64" s="25">
        <v>0</v>
      </c>
      <c r="F64" s="25">
        <f>670100.64</f>
        <v>670100.64</v>
      </c>
      <c r="G64" s="11">
        <v>0</v>
      </c>
    </row>
    <row r="65" spans="1:7" ht="47.25">
      <c r="A65" s="21" t="s">
        <v>196</v>
      </c>
      <c r="B65" s="15" t="s">
        <v>77</v>
      </c>
      <c r="C65" s="24">
        <v>0</v>
      </c>
      <c r="D65" s="24">
        <v>0</v>
      </c>
      <c r="E65" s="24">
        <v>0</v>
      </c>
      <c r="F65" s="24">
        <v>5040</v>
      </c>
      <c r="G65" s="24">
        <v>0</v>
      </c>
    </row>
    <row r="66" spans="1:7">
      <c r="A66" s="22" t="s">
        <v>3</v>
      </c>
      <c r="B66" s="16" t="s">
        <v>4</v>
      </c>
      <c r="C66" s="25">
        <v>0</v>
      </c>
      <c r="D66" s="25">
        <v>0</v>
      </c>
      <c r="E66" s="25">
        <v>0</v>
      </c>
      <c r="F66" s="25">
        <v>5040</v>
      </c>
      <c r="G66" s="25">
        <v>0</v>
      </c>
    </row>
    <row r="67" spans="1:7">
      <c r="A67" s="22" t="s">
        <v>13</v>
      </c>
      <c r="B67" s="16" t="s">
        <v>14</v>
      </c>
      <c r="C67" s="25">
        <v>0</v>
      </c>
      <c r="D67" s="25">
        <v>0</v>
      </c>
      <c r="E67" s="25">
        <v>0</v>
      </c>
      <c r="F67" s="25">
        <v>5040</v>
      </c>
      <c r="G67" s="25">
        <v>0</v>
      </c>
    </row>
    <row r="68" spans="1:7">
      <c r="A68" s="22" t="s">
        <v>15</v>
      </c>
      <c r="B68" s="16" t="s">
        <v>16</v>
      </c>
      <c r="C68" s="25">
        <v>0</v>
      </c>
      <c r="D68" s="25">
        <v>0</v>
      </c>
      <c r="E68" s="25">
        <v>0</v>
      </c>
      <c r="F68" s="25">
        <v>5040</v>
      </c>
      <c r="G68" s="25">
        <v>0</v>
      </c>
    </row>
    <row r="69" spans="1:7" ht="47.25">
      <c r="A69" s="3" t="s">
        <v>78</v>
      </c>
      <c r="B69" s="4" t="s">
        <v>128</v>
      </c>
      <c r="C69" s="7">
        <v>56400</v>
      </c>
      <c r="D69" s="7">
        <v>23500</v>
      </c>
      <c r="E69" s="7">
        <v>0</v>
      </c>
      <c r="F69" s="7">
        <f>F70+F74</f>
        <v>709496.17999999993</v>
      </c>
      <c r="G69" s="33" t="s">
        <v>269</v>
      </c>
    </row>
    <row r="70" spans="1:7" s="37" customFormat="1">
      <c r="A70" s="22" t="s">
        <v>3</v>
      </c>
      <c r="B70" s="16" t="s">
        <v>4</v>
      </c>
      <c r="C70" s="11">
        <f>C71</f>
        <v>0</v>
      </c>
      <c r="D70" s="11">
        <f t="shared" ref="D70:F70" si="7">D71</f>
        <v>0</v>
      </c>
      <c r="E70" s="11">
        <f t="shared" si="7"/>
        <v>0</v>
      </c>
      <c r="F70" s="11">
        <f t="shared" si="7"/>
        <v>686496.17999999993</v>
      </c>
      <c r="G70" s="11">
        <v>0</v>
      </c>
    </row>
    <row r="71" spans="1:7" s="37" customFormat="1">
      <c r="A71" s="22" t="s">
        <v>13</v>
      </c>
      <c r="B71" s="16" t="s">
        <v>14</v>
      </c>
      <c r="C71" s="11">
        <f>C72+C73</f>
        <v>0</v>
      </c>
      <c r="D71" s="11">
        <f t="shared" ref="D71:F71" si="8">D72+D73</f>
        <v>0</v>
      </c>
      <c r="E71" s="11">
        <f t="shared" si="8"/>
        <v>0</v>
      </c>
      <c r="F71" s="11">
        <f t="shared" si="8"/>
        <v>686496.17999999993</v>
      </c>
      <c r="G71" s="11">
        <v>0</v>
      </c>
    </row>
    <row r="72" spans="1:7" s="37" customFormat="1">
      <c r="A72" s="22" t="s">
        <v>15</v>
      </c>
      <c r="B72" s="16" t="s">
        <v>16</v>
      </c>
      <c r="C72" s="11">
        <v>0</v>
      </c>
      <c r="D72" s="11">
        <v>0</v>
      </c>
      <c r="E72" s="11">
        <v>0</v>
      </c>
      <c r="F72" s="11">
        <f>589382.5</f>
        <v>589382.5</v>
      </c>
      <c r="G72" s="11">
        <v>0</v>
      </c>
    </row>
    <row r="73" spans="1:7" s="37" customFormat="1">
      <c r="A73" s="22" t="s">
        <v>17</v>
      </c>
      <c r="B73" s="16" t="s">
        <v>18</v>
      </c>
      <c r="C73" s="11">
        <v>0</v>
      </c>
      <c r="D73" s="11">
        <v>0</v>
      </c>
      <c r="E73" s="11">
        <v>0</v>
      </c>
      <c r="F73" s="11">
        <v>97113.68</v>
      </c>
      <c r="G73" s="11">
        <v>0</v>
      </c>
    </row>
    <row r="74" spans="1:7">
      <c r="A74" s="22" t="s">
        <v>141</v>
      </c>
      <c r="B74" s="16" t="s">
        <v>142</v>
      </c>
      <c r="C74" s="25">
        <v>56400</v>
      </c>
      <c r="D74" s="25">
        <v>23500</v>
      </c>
      <c r="E74" s="25">
        <v>0</v>
      </c>
      <c r="F74" s="25">
        <v>23000</v>
      </c>
      <c r="G74" s="11">
        <f t="shared" ref="G70:G76" si="9">F74/D74*100</f>
        <v>97.872340425531917</v>
      </c>
    </row>
    <row r="75" spans="1:7">
      <c r="A75" s="22" t="s">
        <v>143</v>
      </c>
      <c r="B75" s="16" t="s">
        <v>144</v>
      </c>
      <c r="C75" s="25">
        <v>56400</v>
      </c>
      <c r="D75" s="25">
        <v>23500</v>
      </c>
      <c r="E75" s="25">
        <v>0</v>
      </c>
      <c r="F75" s="25">
        <v>23000</v>
      </c>
      <c r="G75" s="11">
        <f t="shared" si="9"/>
        <v>97.872340425531917</v>
      </c>
    </row>
    <row r="76" spans="1:7" ht="31.5">
      <c r="A76" s="22" t="s">
        <v>145</v>
      </c>
      <c r="B76" s="16" t="s">
        <v>146</v>
      </c>
      <c r="C76" s="25">
        <v>56400</v>
      </c>
      <c r="D76" s="25">
        <v>23500</v>
      </c>
      <c r="E76" s="25">
        <v>0</v>
      </c>
      <c r="F76" s="25">
        <v>23000</v>
      </c>
      <c r="G76" s="11">
        <f t="shared" si="9"/>
        <v>97.872340425531917</v>
      </c>
    </row>
    <row r="77" spans="1:7" ht="63">
      <c r="A77" s="21" t="s">
        <v>83</v>
      </c>
      <c r="B77" s="15" t="s">
        <v>84</v>
      </c>
      <c r="C77" s="24">
        <v>56400</v>
      </c>
      <c r="D77" s="24">
        <v>23500</v>
      </c>
      <c r="E77" s="24">
        <v>0</v>
      </c>
      <c r="F77" s="24">
        <v>23000</v>
      </c>
      <c r="G77" s="24">
        <v>97.872340425531917</v>
      </c>
    </row>
    <row r="78" spans="1:7">
      <c r="A78" s="22" t="s">
        <v>141</v>
      </c>
      <c r="B78" s="16" t="s">
        <v>142</v>
      </c>
      <c r="C78" s="25">
        <v>56400</v>
      </c>
      <c r="D78" s="25">
        <v>23500</v>
      </c>
      <c r="E78" s="25">
        <v>0</v>
      </c>
      <c r="F78" s="25">
        <v>23000</v>
      </c>
      <c r="G78" s="25">
        <v>97.872340425531917</v>
      </c>
    </row>
    <row r="79" spans="1:7">
      <c r="A79" s="22" t="s">
        <v>143</v>
      </c>
      <c r="B79" s="16" t="s">
        <v>144</v>
      </c>
      <c r="C79" s="25">
        <v>56400</v>
      </c>
      <c r="D79" s="25">
        <v>23500</v>
      </c>
      <c r="E79" s="25">
        <v>0</v>
      </c>
      <c r="F79" s="25">
        <v>23000</v>
      </c>
      <c r="G79" s="25">
        <v>97.872340425531917</v>
      </c>
    </row>
    <row r="80" spans="1:7" ht="31.5">
      <c r="A80" s="22" t="s">
        <v>145</v>
      </c>
      <c r="B80" s="16" t="s">
        <v>146</v>
      </c>
      <c r="C80" s="25">
        <v>56400</v>
      </c>
      <c r="D80" s="25">
        <v>23500</v>
      </c>
      <c r="E80" s="25">
        <v>0</v>
      </c>
      <c r="F80" s="25">
        <v>23000</v>
      </c>
      <c r="G80" s="25">
        <v>97.872340425531917</v>
      </c>
    </row>
    <row r="81" spans="1:7" ht="31.5">
      <c r="A81" s="21" t="s">
        <v>201</v>
      </c>
      <c r="B81" s="15" t="s">
        <v>85</v>
      </c>
      <c r="C81" s="34">
        <f>C82</f>
        <v>0</v>
      </c>
      <c r="D81" s="34">
        <f t="shared" ref="D81:F82" si="10">D82</f>
        <v>0</v>
      </c>
      <c r="E81" s="34">
        <f t="shared" si="10"/>
        <v>0</v>
      </c>
      <c r="F81" s="34">
        <f t="shared" si="10"/>
        <v>21967</v>
      </c>
      <c r="G81" s="45">
        <v>0</v>
      </c>
    </row>
    <row r="82" spans="1:7">
      <c r="A82" s="22" t="s">
        <v>3</v>
      </c>
      <c r="B82" s="16" t="s">
        <v>4</v>
      </c>
      <c r="C82" s="25">
        <f>C83</f>
        <v>0</v>
      </c>
      <c r="D82" s="25">
        <f t="shared" si="10"/>
        <v>0</v>
      </c>
      <c r="E82" s="25">
        <f t="shared" si="10"/>
        <v>0</v>
      </c>
      <c r="F82" s="25">
        <f t="shared" si="10"/>
        <v>21967</v>
      </c>
      <c r="G82" s="46">
        <v>0</v>
      </c>
    </row>
    <row r="83" spans="1:7">
      <c r="A83" s="22" t="s">
        <v>13</v>
      </c>
      <c r="B83" s="16" t="s">
        <v>14</v>
      </c>
      <c r="C83" s="25">
        <f>C84+C85</f>
        <v>0</v>
      </c>
      <c r="D83" s="25">
        <f t="shared" ref="D83:F83" si="11">D84+D85</f>
        <v>0</v>
      </c>
      <c r="E83" s="25">
        <f t="shared" si="11"/>
        <v>0</v>
      </c>
      <c r="F83" s="25">
        <f t="shared" si="11"/>
        <v>21967</v>
      </c>
      <c r="G83" s="46">
        <v>0</v>
      </c>
    </row>
    <row r="84" spans="1:7">
      <c r="A84" s="22" t="s">
        <v>15</v>
      </c>
      <c r="B84" s="16" t="s">
        <v>16</v>
      </c>
      <c r="C84" s="25">
        <v>0</v>
      </c>
      <c r="D84" s="25">
        <v>0</v>
      </c>
      <c r="E84" s="25">
        <v>0</v>
      </c>
      <c r="F84" s="25">
        <f>19967</f>
        <v>19967</v>
      </c>
      <c r="G84" s="46">
        <v>0</v>
      </c>
    </row>
    <row r="85" spans="1:7">
      <c r="A85" s="22" t="s">
        <v>17</v>
      </c>
      <c r="B85" s="16" t="s">
        <v>18</v>
      </c>
      <c r="C85" s="25">
        <v>0</v>
      </c>
      <c r="D85" s="25">
        <v>0</v>
      </c>
      <c r="E85" s="25">
        <v>0</v>
      </c>
      <c r="F85" s="25">
        <v>2000</v>
      </c>
      <c r="G85" s="46">
        <v>0</v>
      </c>
    </row>
    <row r="86" spans="1:7" ht="63">
      <c r="A86" s="21" t="s">
        <v>207</v>
      </c>
      <c r="B86" s="15" t="s">
        <v>91</v>
      </c>
      <c r="C86" s="34">
        <f>C87</f>
        <v>0</v>
      </c>
      <c r="D86" s="34">
        <f t="shared" ref="D86:F88" si="12">D87</f>
        <v>0</v>
      </c>
      <c r="E86" s="34">
        <f t="shared" si="12"/>
        <v>0</v>
      </c>
      <c r="F86" s="34">
        <f t="shared" si="12"/>
        <v>569415.5</v>
      </c>
      <c r="G86" s="35">
        <v>0</v>
      </c>
    </row>
    <row r="87" spans="1:7">
      <c r="A87" s="22" t="s">
        <v>3</v>
      </c>
      <c r="B87" s="16" t="s">
        <v>4</v>
      </c>
      <c r="C87" s="25">
        <f>C88</f>
        <v>0</v>
      </c>
      <c r="D87" s="25">
        <f t="shared" si="12"/>
        <v>0</v>
      </c>
      <c r="E87" s="25">
        <f t="shared" si="12"/>
        <v>0</v>
      </c>
      <c r="F87" s="25">
        <f t="shared" si="12"/>
        <v>569415.5</v>
      </c>
      <c r="G87" s="47">
        <v>0</v>
      </c>
    </row>
    <row r="88" spans="1:7">
      <c r="A88" s="22" t="s">
        <v>13</v>
      </c>
      <c r="B88" s="16" t="s">
        <v>14</v>
      </c>
      <c r="C88" s="25">
        <f>C89</f>
        <v>0</v>
      </c>
      <c r="D88" s="25">
        <f t="shared" si="12"/>
        <v>0</v>
      </c>
      <c r="E88" s="25">
        <f t="shared" si="12"/>
        <v>0</v>
      </c>
      <c r="F88" s="25">
        <f t="shared" si="12"/>
        <v>569415.5</v>
      </c>
      <c r="G88" s="47">
        <v>0</v>
      </c>
    </row>
    <row r="89" spans="1:7">
      <c r="A89" s="22" t="s">
        <v>15</v>
      </c>
      <c r="B89" s="16" t="s">
        <v>16</v>
      </c>
      <c r="C89" s="25">
        <v>0</v>
      </c>
      <c r="D89" s="25">
        <v>0</v>
      </c>
      <c r="E89" s="25">
        <v>0</v>
      </c>
      <c r="F89" s="25">
        <v>569415.5</v>
      </c>
      <c r="G89" s="47">
        <v>0</v>
      </c>
    </row>
    <row r="90" spans="1:7" ht="31.5">
      <c r="A90" s="21" t="s">
        <v>181</v>
      </c>
      <c r="B90" s="15" t="s">
        <v>50</v>
      </c>
      <c r="C90" s="34">
        <f>C91</f>
        <v>0</v>
      </c>
      <c r="D90" s="34">
        <f t="shared" ref="D90:F92" si="13">D91</f>
        <v>0</v>
      </c>
      <c r="E90" s="34">
        <f t="shared" si="13"/>
        <v>0</v>
      </c>
      <c r="F90" s="34">
        <f t="shared" si="13"/>
        <v>95113.68</v>
      </c>
      <c r="G90" s="35">
        <v>0</v>
      </c>
    </row>
    <row r="91" spans="1:7">
      <c r="A91" s="22" t="s">
        <v>3</v>
      </c>
      <c r="B91" s="16" t="s">
        <v>4</v>
      </c>
      <c r="C91" s="25">
        <f>C92</f>
        <v>0</v>
      </c>
      <c r="D91" s="25">
        <f t="shared" si="13"/>
        <v>0</v>
      </c>
      <c r="E91" s="25">
        <f t="shared" si="13"/>
        <v>0</v>
      </c>
      <c r="F91" s="25">
        <f t="shared" si="13"/>
        <v>95113.68</v>
      </c>
      <c r="G91" s="47">
        <v>0</v>
      </c>
    </row>
    <row r="92" spans="1:7">
      <c r="A92" s="22" t="s">
        <v>13</v>
      </c>
      <c r="B92" s="16" t="s">
        <v>14</v>
      </c>
      <c r="C92" s="25">
        <f>C93</f>
        <v>0</v>
      </c>
      <c r="D92" s="25">
        <f t="shared" si="13"/>
        <v>0</v>
      </c>
      <c r="E92" s="25">
        <f t="shared" si="13"/>
        <v>0</v>
      </c>
      <c r="F92" s="25">
        <f t="shared" si="13"/>
        <v>95113.68</v>
      </c>
      <c r="G92" s="47">
        <v>0</v>
      </c>
    </row>
    <row r="93" spans="1:7">
      <c r="A93" s="22" t="s">
        <v>17</v>
      </c>
      <c r="B93" s="16" t="s">
        <v>18</v>
      </c>
      <c r="C93" s="25">
        <v>0</v>
      </c>
      <c r="D93" s="25">
        <v>0</v>
      </c>
      <c r="E93" s="25">
        <v>0</v>
      </c>
      <c r="F93" s="25">
        <v>95113.68</v>
      </c>
      <c r="G93" s="47">
        <v>0</v>
      </c>
    </row>
    <row r="94" spans="1:7" ht="31.5">
      <c r="A94" s="3" t="s">
        <v>92</v>
      </c>
      <c r="B94" s="4" t="s">
        <v>129</v>
      </c>
      <c r="C94" s="7">
        <v>1305000</v>
      </c>
      <c r="D94" s="7">
        <v>543749.99999999988</v>
      </c>
      <c r="E94" s="7">
        <v>0</v>
      </c>
      <c r="F94" s="7">
        <f>F95+F104</f>
        <v>397714.94</v>
      </c>
      <c r="G94" s="7">
        <f>F94/D94*100</f>
        <v>73.142977471264388</v>
      </c>
    </row>
    <row r="95" spans="1:7">
      <c r="A95" s="22" t="s">
        <v>3</v>
      </c>
      <c r="B95" s="16" t="s">
        <v>4</v>
      </c>
      <c r="C95" s="25">
        <v>1105000</v>
      </c>
      <c r="D95" s="25">
        <v>460416.66666666663</v>
      </c>
      <c r="E95" s="25">
        <v>0</v>
      </c>
      <c r="F95" s="25">
        <f>F96+F100</f>
        <v>215704.94</v>
      </c>
      <c r="G95" s="11">
        <f t="shared" ref="G95:G106" si="14">F95/D95*100</f>
        <v>46.849941719457014</v>
      </c>
    </row>
    <row r="96" spans="1:7" ht="31.5">
      <c r="A96" s="22" t="s">
        <v>5</v>
      </c>
      <c r="B96" s="16" t="s">
        <v>6</v>
      </c>
      <c r="C96" s="25">
        <v>525100</v>
      </c>
      <c r="D96" s="25">
        <v>218791.66666666666</v>
      </c>
      <c r="E96" s="25">
        <v>0</v>
      </c>
      <c r="F96" s="25">
        <v>88760.01999999999</v>
      </c>
      <c r="G96" s="11">
        <f t="shared" si="14"/>
        <v>40.56828185107598</v>
      </c>
    </row>
    <row r="97" spans="1:7">
      <c r="A97" s="22" t="s">
        <v>7</v>
      </c>
      <c r="B97" s="16" t="s">
        <v>8</v>
      </c>
      <c r="C97" s="25">
        <v>430800</v>
      </c>
      <c r="D97" s="25">
        <v>179499.99999999997</v>
      </c>
      <c r="E97" s="25">
        <v>0</v>
      </c>
      <c r="F97" s="25">
        <v>72754.12</v>
      </c>
      <c r="G97" s="11">
        <f t="shared" si="14"/>
        <v>40.531543175487464</v>
      </c>
    </row>
    <row r="98" spans="1:7">
      <c r="A98" s="22" t="s">
        <v>9</v>
      </c>
      <c r="B98" s="16" t="s">
        <v>10</v>
      </c>
      <c r="C98" s="25">
        <v>430800</v>
      </c>
      <c r="D98" s="25">
        <v>179499.99999999997</v>
      </c>
      <c r="E98" s="25">
        <v>0</v>
      </c>
      <c r="F98" s="25">
        <v>72754.12</v>
      </c>
      <c r="G98" s="11">
        <f t="shared" si="14"/>
        <v>40.531543175487464</v>
      </c>
    </row>
    <row r="99" spans="1:7">
      <c r="A99" s="22" t="s">
        <v>11</v>
      </c>
      <c r="B99" s="16" t="s">
        <v>12</v>
      </c>
      <c r="C99" s="25">
        <v>94300</v>
      </c>
      <c r="D99" s="25">
        <v>39291.666666666672</v>
      </c>
      <c r="E99" s="25">
        <v>0</v>
      </c>
      <c r="F99" s="25">
        <v>16005.9</v>
      </c>
      <c r="G99" s="11">
        <f t="shared" si="14"/>
        <v>40.736118769883348</v>
      </c>
    </row>
    <row r="100" spans="1:7">
      <c r="A100" s="22" t="s">
        <v>13</v>
      </c>
      <c r="B100" s="16" t="s">
        <v>14</v>
      </c>
      <c r="C100" s="25">
        <v>579900</v>
      </c>
      <c r="D100" s="25">
        <v>241625</v>
      </c>
      <c r="E100" s="25">
        <v>0</v>
      </c>
      <c r="F100" s="25">
        <v>126944.92</v>
      </c>
      <c r="G100" s="11">
        <f t="shared" si="14"/>
        <v>52.537990688049661</v>
      </c>
    </row>
    <row r="101" spans="1:7">
      <c r="A101" s="22" t="s">
        <v>15</v>
      </c>
      <c r="B101" s="16" t="s">
        <v>16</v>
      </c>
      <c r="C101" s="25">
        <v>242400</v>
      </c>
      <c r="D101" s="25">
        <v>101000</v>
      </c>
      <c r="E101" s="25">
        <v>0</v>
      </c>
      <c r="F101" s="25">
        <v>85088.260000000009</v>
      </c>
      <c r="G101" s="11">
        <f t="shared" si="14"/>
        <v>84.245801980198038</v>
      </c>
    </row>
    <row r="102" spans="1:7">
      <c r="A102" s="22" t="s">
        <v>19</v>
      </c>
      <c r="B102" s="16" t="s">
        <v>20</v>
      </c>
      <c r="C102" s="25">
        <v>310000</v>
      </c>
      <c r="D102" s="25">
        <v>129166.66666666667</v>
      </c>
      <c r="E102" s="25">
        <v>0</v>
      </c>
      <c r="F102" s="25">
        <v>41856.660000000003</v>
      </c>
      <c r="G102" s="11">
        <f t="shared" si="14"/>
        <v>32.405156129032257</v>
      </c>
    </row>
    <row r="103" spans="1:7">
      <c r="A103" s="22" t="s">
        <v>21</v>
      </c>
      <c r="B103" s="16" t="s">
        <v>22</v>
      </c>
      <c r="C103" s="25">
        <v>27500</v>
      </c>
      <c r="D103" s="25">
        <v>11458.333333333334</v>
      </c>
      <c r="E103" s="25">
        <v>0</v>
      </c>
      <c r="F103" s="25">
        <v>0</v>
      </c>
      <c r="G103" s="11">
        <f t="shared" si="14"/>
        <v>0</v>
      </c>
    </row>
    <row r="104" spans="1:7">
      <c r="A104" s="22" t="s">
        <v>141</v>
      </c>
      <c r="B104" s="16" t="s">
        <v>142</v>
      </c>
      <c r="C104" s="25">
        <v>200000</v>
      </c>
      <c r="D104" s="25">
        <v>83333.333333333343</v>
      </c>
      <c r="E104" s="25">
        <v>0</v>
      </c>
      <c r="F104" s="25">
        <f>F105</f>
        <v>182010</v>
      </c>
      <c r="G104" s="32" t="s">
        <v>269</v>
      </c>
    </row>
    <row r="105" spans="1:7">
      <c r="A105" s="22" t="s">
        <v>143</v>
      </c>
      <c r="B105" s="16" t="s">
        <v>144</v>
      </c>
      <c r="C105" s="25">
        <v>200000</v>
      </c>
      <c r="D105" s="25">
        <v>83333.333333333343</v>
      </c>
      <c r="E105" s="25">
        <v>0</v>
      </c>
      <c r="F105" s="25">
        <f>F106</f>
        <v>182010</v>
      </c>
      <c r="G105" s="32" t="s">
        <v>269</v>
      </c>
    </row>
    <row r="106" spans="1:7" ht="31.5">
      <c r="A106" s="22" t="s">
        <v>145</v>
      </c>
      <c r="B106" s="16" t="s">
        <v>146</v>
      </c>
      <c r="C106" s="25">
        <v>200000</v>
      </c>
      <c r="D106" s="25">
        <v>83333.333333333343</v>
      </c>
      <c r="E106" s="25">
        <v>0</v>
      </c>
      <c r="F106" s="25">
        <f>182010</f>
        <v>182010</v>
      </c>
      <c r="G106" s="32" t="s">
        <v>269</v>
      </c>
    </row>
    <row r="107" spans="1:7" ht="31.5">
      <c r="A107" s="21" t="s">
        <v>43</v>
      </c>
      <c r="B107" s="15" t="s">
        <v>44</v>
      </c>
      <c r="C107" s="24">
        <v>0</v>
      </c>
      <c r="D107" s="24">
        <v>0</v>
      </c>
      <c r="E107" s="24">
        <v>0</v>
      </c>
      <c r="F107" s="24">
        <v>0</v>
      </c>
      <c r="G107" s="31">
        <v>0</v>
      </c>
    </row>
    <row r="108" spans="1:7">
      <c r="A108" s="22" t="s">
        <v>3</v>
      </c>
      <c r="B108" s="16" t="s">
        <v>4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</row>
    <row r="109" spans="1:7" ht="31.5">
      <c r="A109" s="22" t="s">
        <v>5</v>
      </c>
      <c r="B109" s="16" t="s">
        <v>6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</row>
    <row r="110" spans="1:7">
      <c r="A110" s="22" t="s">
        <v>7</v>
      </c>
      <c r="B110" s="16" t="s">
        <v>8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</row>
    <row r="111" spans="1:7">
      <c r="A111" s="22" t="s">
        <v>9</v>
      </c>
      <c r="B111" s="16" t="s">
        <v>10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</row>
    <row r="112" spans="1:7">
      <c r="A112" s="22" t="s">
        <v>11</v>
      </c>
      <c r="B112" s="16" t="s">
        <v>12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</row>
    <row r="113" spans="1:7">
      <c r="A113" s="22" t="s">
        <v>13</v>
      </c>
      <c r="B113" s="16" t="s">
        <v>14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</row>
    <row r="114" spans="1:7">
      <c r="A114" s="22" t="s">
        <v>15</v>
      </c>
      <c r="B114" s="16" t="s">
        <v>16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</row>
    <row r="115" spans="1:7">
      <c r="A115" s="22" t="s">
        <v>19</v>
      </c>
      <c r="B115" s="16" t="s">
        <v>20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</row>
    <row r="116" spans="1:7">
      <c r="A116" s="22" t="s">
        <v>21</v>
      </c>
      <c r="B116" s="16" t="s">
        <v>22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</row>
    <row r="117" spans="1:7">
      <c r="A117" s="22" t="s">
        <v>141</v>
      </c>
      <c r="B117" s="16" t="s">
        <v>142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</row>
    <row r="118" spans="1:7">
      <c r="A118" s="22" t="s">
        <v>143</v>
      </c>
      <c r="B118" s="16" t="s">
        <v>144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</row>
    <row r="119" spans="1:7" ht="31.5">
      <c r="A119" s="22" t="s">
        <v>145</v>
      </c>
      <c r="B119" s="16" t="s">
        <v>146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</row>
    <row r="120" spans="1:7" ht="31.5">
      <c r="A120" s="21" t="s">
        <v>93</v>
      </c>
      <c r="B120" s="15" t="s">
        <v>94</v>
      </c>
      <c r="C120" s="24">
        <v>1025000</v>
      </c>
      <c r="D120" s="24">
        <v>427083.33333333326</v>
      </c>
      <c r="E120" s="24">
        <v>0</v>
      </c>
      <c r="F120" s="24">
        <f>F121+F130</f>
        <v>346647.94</v>
      </c>
      <c r="G120" s="31" t="s">
        <v>269</v>
      </c>
    </row>
    <row r="121" spans="1:7">
      <c r="A121" s="22" t="s">
        <v>3</v>
      </c>
      <c r="B121" s="16" t="s">
        <v>4</v>
      </c>
      <c r="C121" s="25">
        <v>825000</v>
      </c>
      <c r="D121" s="25">
        <v>343749.99999999994</v>
      </c>
      <c r="E121" s="25">
        <v>0</v>
      </c>
      <c r="F121" s="25">
        <f>F122+F126</f>
        <v>164637.94</v>
      </c>
      <c r="G121" s="32">
        <f t="shared" ref="G121:G132" si="15">F121/D122*100</f>
        <v>79.808332862048076</v>
      </c>
    </row>
    <row r="122" spans="1:7" ht="31.5">
      <c r="A122" s="22" t="s">
        <v>5</v>
      </c>
      <c r="B122" s="16" t="s">
        <v>6</v>
      </c>
      <c r="C122" s="25">
        <v>495100</v>
      </c>
      <c r="D122" s="25">
        <v>206291.66666666666</v>
      </c>
      <c r="E122" s="25">
        <v>0</v>
      </c>
      <c r="F122" s="25">
        <f>F124+F125</f>
        <v>88760.01999999999</v>
      </c>
      <c r="G122" s="32">
        <f t="shared" si="15"/>
        <v>52.494836865450957</v>
      </c>
    </row>
    <row r="123" spans="1:7">
      <c r="A123" s="22" t="s">
        <v>7</v>
      </c>
      <c r="B123" s="16" t="s">
        <v>8</v>
      </c>
      <c r="C123" s="25">
        <v>405800</v>
      </c>
      <c r="D123" s="25">
        <v>169083.33333333331</v>
      </c>
      <c r="E123" s="25">
        <v>0</v>
      </c>
      <c r="F123" s="25">
        <v>72754.12</v>
      </c>
      <c r="G123" s="32">
        <f t="shared" si="15"/>
        <v>43.028557910300641</v>
      </c>
    </row>
    <row r="124" spans="1:7">
      <c r="A124" s="22" t="s">
        <v>9</v>
      </c>
      <c r="B124" s="16" t="s">
        <v>10</v>
      </c>
      <c r="C124" s="25">
        <v>405800</v>
      </c>
      <c r="D124" s="25">
        <v>169083.33333333331</v>
      </c>
      <c r="E124" s="25">
        <v>0</v>
      </c>
      <c r="F124" s="25">
        <v>72754.12</v>
      </c>
      <c r="G124" s="32" t="s">
        <v>269</v>
      </c>
    </row>
    <row r="125" spans="1:7">
      <c r="A125" s="22" t="s">
        <v>11</v>
      </c>
      <c r="B125" s="16" t="s">
        <v>12</v>
      </c>
      <c r="C125" s="25">
        <v>89300</v>
      </c>
      <c r="D125" s="25">
        <v>37208.333333333336</v>
      </c>
      <c r="E125" s="25">
        <v>0</v>
      </c>
      <c r="F125" s="25">
        <v>16005.9</v>
      </c>
      <c r="G125" s="32">
        <f t="shared" si="15"/>
        <v>11.64418308578357</v>
      </c>
    </row>
    <row r="126" spans="1:7">
      <c r="A126" s="22" t="s">
        <v>13</v>
      </c>
      <c r="B126" s="16" t="s">
        <v>14</v>
      </c>
      <c r="C126" s="25">
        <v>329900</v>
      </c>
      <c r="D126" s="25">
        <v>137458.33333333334</v>
      </c>
      <c r="E126" s="25">
        <v>0</v>
      </c>
      <c r="F126" s="25">
        <f>F127+F128+F129</f>
        <v>75877.919999999998</v>
      </c>
      <c r="G126" s="32" t="s">
        <v>269</v>
      </c>
    </row>
    <row r="127" spans="1:7">
      <c r="A127" s="22" t="s">
        <v>15</v>
      </c>
      <c r="B127" s="16" t="s">
        <v>16</v>
      </c>
      <c r="C127" s="25">
        <v>117400</v>
      </c>
      <c r="D127" s="25">
        <v>48916.666666666672</v>
      </c>
      <c r="E127" s="25">
        <v>0</v>
      </c>
      <c r="F127" s="25">
        <v>50001.26</v>
      </c>
      <c r="G127" s="32">
        <f t="shared" si="15"/>
        <v>60.001511999999991</v>
      </c>
    </row>
    <row r="128" spans="1:7">
      <c r="A128" s="22" t="s">
        <v>19</v>
      </c>
      <c r="B128" s="16" t="s">
        <v>20</v>
      </c>
      <c r="C128" s="25">
        <v>200000</v>
      </c>
      <c r="D128" s="25">
        <v>83333.333333333343</v>
      </c>
      <c r="E128" s="25">
        <v>0</v>
      </c>
      <c r="F128" s="25">
        <v>25876.66</v>
      </c>
      <c r="G128" s="32" t="s">
        <v>269</v>
      </c>
    </row>
    <row r="129" spans="1:7">
      <c r="A129" s="22" t="s">
        <v>21</v>
      </c>
      <c r="B129" s="16" t="s">
        <v>22</v>
      </c>
      <c r="C129" s="25">
        <v>12500</v>
      </c>
      <c r="D129" s="25">
        <v>5208.3333333333339</v>
      </c>
      <c r="E129" s="25">
        <v>0</v>
      </c>
      <c r="F129" s="25">
        <v>0</v>
      </c>
      <c r="G129" s="32">
        <f t="shared" si="15"/>
        <v>0</v>
      </c>
    </row>
    <row r="130" spans="1:7">
      <c r="A130" s="22" t="s">
        <v>141</v>
      </c>
      <c r="B130" s="16" t="s">
        <v>142</v>
      </c>
      <c r="C130" s="25">
        <v>200000</v>
      </c>
      <c r="D130" s="25">
        <v>83333.333333333343</v>
      </c>
      <c r="E130" s="25">
        <v>0</v>
      </c>
      <c r="F130" s="25">
        <f>F131</f>
        <v>182010</v>
      </c>
      <c r="G130" s="32" t="s">
        <v>269</v>
      </c>
    </row>
    <row r="131" spans="1:7">
      <c r="A131" s="22" t="s">
        <v>143</v>
      </c>
      <c r="B131" s="16" t="s">
        <v>144</v>
      </c>
      <c r="C131" s="25">
        <v>200000</v>
      </c>
      <c r="D131" s="25">
        <v>83333.333333333343</v>
      </c>
      <c r="E131" s="25">
        <v>0</v>
      </c>
      <c r="F131" s="25">
        <f>F132</f>
        <v>182010</v>
      </c>
      <c r="G131" s="32" t="s">
        <v>269</v>
      </c>
    </row>
    <row r="132" spans="1:7" ht="31.5">
      <c r="A132" s="22" t="s">
        <v>145</v>
      </c>
      <c r="B132" s="16" t="s">
        <v>146</v>
      </c>
      <c r="C132" s="25">
        <v>200000</v>
      </c>
      <c r="D132" s="25">
        <v>83333.333333333343</v>
      </c>
      <c r="E132" s="25">
        <v>0</v>
      </c>
      <c r="F132" s="25">
        <f>182010</f>
        <v>182010</v>
      </c>
      <c r="G132" s="32" t="s">
        <v>269</v>
      </c>
    </row>
    <row r="133" spans="1:7">
      <c r="A133" s="21" t="s">
        <v>95</v>
      </c>
      <c r="B133" s="15" t="s">
        <v>96</v>
      </c>
      <c r="C133" s="24">
        <v>80000</v>
      </c>
      <c r="D133" s="24">
        <v>33333.333333333328</v>
      </c>
      <c r="E133" s="24">
        <v>0</v>
      </c>
      <c r="F133" s="24">
        <v>26635.5</v>
      </c>
      <c r="G133" s="24">
        <v>79.906500000000008</v>
      </c>
    </row>
    <row r="134" spans="1:7">
      <c r="A134" s="22" t="s">
        <v>3</v>
      </c>
      <c r="B134" s="16" t="s">
        <v>4</v>
      </c>
      <c r="C134" s="25">
        <v>80000</v>
      </c>
      <c r="D134" s="25">
        <v>33333.333333333328</v>
      </c>
      <c r="E134" s="25">
        <v>0</v>
      </c>
      <c r="F134" s="25">
        <v>26635.5</v>
      </c>
      <c r="G134" s="25">
        <v>79.906500000000008</v>
      </c>
    </row>
    <row r="135" spans="1:7">
      <c r="A135" s="22" t="s">
        <v>13</v>
      </c>
      <c r="B135" s="16" t="s">
        <v>14</v>
      </c>
      <c r="C135" s="25">
        <v>80000</v>
      </c>
      <c r="D135" s="25">
        <v>33333.333333333328</v>
      </c>
      <c r="E135" s="25">
        <v>0</v>
      </c>
      <c r="F135" s="25">
        <v>26635.5</v>
      </c>
      <c r="G135" s="25">
        <v>79.906500000000008</v>
      </c>
    </row>
    <row r="136" spans="1:7">
      <c r="A136" s="22" t="s">
        <v>15</v>
      </c>
      <c r="B136" s="16" t="s">
        <v>16</v>
      </c>
      <c r="C136" s="25">
        <v>45000</v>
      </c>
      <c r="D136" s="25">
        <v>18750</v>
      </c>
      <c r="E136" s="25">
        <v>0</v>
      </c>
      <c r="F136" s="25">
        <v>20955.5</v>
      </c>
      <c r="G136" s="49" t="s">
        <v>269</v>
      </c>
    </row>
    <row r="137" spans="1:7">
      <c r="A137" s="22" t="s">
        <v>19</v>
      </c>
      <c r="B137" s="16" t="s">
        <v>20</v>
      </c>
      <c r="C137" s="25">
        <v>35000</v>
      </c>
      <c r="D137" s="25">
        <v>14583.333333333332</v>
      </c>
      <c r="E137" s="25">
        <v>0</v>
      </c>
      <c r="F137" s="25">
        <v>5680</v>
      </c>
      <c r="G137" s="25">
        <v>38.948571428571434</v>
      </c>
    </row>
    <row r="138" spans="1:7">
      <c r="A138" s="21" t="s">
        <v>97</v>
      </c>
      <c r="B138" s="15" t="s">
        <v>98</v>
      </c>
      <c r="C138" s="24">
        <v>40000</v>
      </c>
      <c r="D138" s="24">
        <v>16666.666666666668</v>
      </c>
      <c r="E138" s="24">
        <v>0</v>
      </c>
      <c r="F138" s="24">
        <v>5302</v>
      </c>
      <c r="G138" s="24">
        <v>31.811999999999998</v>
      </c>
    </row>
    <row r="139" spans="1:7">
      <c r="A139" s="22" t="s">
        <v>3</v>
      </c>
      <c r="B139" s="16" t="s">
        <v>4</v>
      </c>
      <c r="C139" s="25">
        <v>40000</v>
      </c>
      <c r="D139" s="25">
        <v>16666.666666666668</v>
      </c>
      <c r="E139" s="25">
        <v>0</v>
      </c>
      <c r="F139" s="25">
        <v>5302</v>
      </c>
      <c r="G139" s="25">
        <v>31.811999999999998</v>
      </c>
    </row>
    <row r="140" spans="1:7">
      <c r="A140" s="22" t="s">
        <v>13</v>
      </c>
      <c r="B140" s="16" t="s">
        <v>14</v>
      </c>
      <c r="C140" s="25">
        <v>40000</v>
      </c>
      <c r="D140" s="25">
        <v>16666.666666666668</v>
      </c>
      <c r="E140" s="25">
        <v>0</v>
      </c>
      <c r="F140" s="25">
        <v>5302</v>
      </c>
      <c r="G140" s="25">
        <v>31.811999999999998</v>
      </c>
    </row>
    <row r="141" spans="1:7">
      <c r="A141" s="22" t="s">
        <v>15</v>
      </c>
      <c r="B141" s="16" t="s">
        <v>16</v>
      </c>
      <c r="C141" s="25">
        <v>25000</v>
      </c>
      <c r="D141" s="25">
        <v>10416.666666666668</v>
      </c>
      <c r="E141" s="25">
        <v>0</v>
      </c>
      <c r="F141" s="25">
        <v>4852</v>
      </c>
      <c r="G141" s="25">
        <v>46.579199999999993</v>
      </c>
    </row>
    <row r="142" spans="1:7">
      <c r="A142" s="22" t="s">
        <v>19</v>
      </c>
      <c r="B142" s="16" t="s">
        <v>20</v>
      </c>
      <c r="C142" s="25">
        <v>15000</v>
      </c>
      <c r="D142" s="25">
        <v>6250</v>
      </c>
      <c r="E142" s="25">
        <v>0</v>
      </c>
      <c r="F142" s="25">
        <v>450</v>
      </c>
      <c r="G142" s="25">
        <v>7.1999999999999993</v>
      </c>
    </row>
    <row r="143" spans="1:7" ht="47.25">
      <c r="A143" s="21" t="s">
        <v>99</v>
      </c>
      <c r="B143" s="15" t="s">
        <v>100</v>
      </c>
      <c r="C143" s="24">
        <v>160000</v>
      </c>
      <c r="D143" s="24">
        <v>66666.666666666657</v>
      </c>
      <c r="E143" s="24">
        <v>0</v>
      </c>
      <c r="F143" s="24">
        <v>19129.5</v>
      </c>
      <c r="G143" s="24">
        <v>28.694250000000004</v>
      </c>
    </row>
    <row r="144" spans="1:7">
      <c r="A144" s="22" t="s">
        <v>3</v>
      </c>
      <c r="B144" s="16" t="s">
        <v>4</v>
      </c>
      <c r="C144" s="25">
        <v>160000</v>
      </c>
      <c r="D144" s="25">
        <v>66666.666666666657</v>
      </c>
      <c r="E144" s="25">
        <v>0</v>
      </c>
      <c r="F144" s="25">
        <v>19129.5</v>
      </c>
      <c r="G144" s="25">
        <v>28.694250000000004</v>
      </c>
    </row>
    <row r="145" spans="1:7" ht="31.5">
      <c r="A145" s="22" t="s">
        <v>5</v>
      </c>
      <c r="B145" s="16" t="s">
        <v>6</v>
      </c>
      <c r="C145" s="25">
        <v>30000</v>
      </c>
      <c r="D145" s="25">
        <v>12500.000000000002</v>
      </c>
      <c r="E145" s="25">
        <v>0</v>
      </c>
      <c r="F145" s="25">
        <v>0</v>
      </c>
      <c r="G145" s="25">
        <v>0</v>
      </c>
    </row>
    <row r="146" spans="1:7">
      <c r="A146" s="22" t="s">
        <v>7</v>
      </c>
      <c r="B146" s="16" t="s">
        <v>8</v>
      </c>
      <c r="C146" s="25">
        <v>25000</v>
      </c>
      <c r="D146" s="25">
        <v>10416.666666666668</v>
      </c>
      <c r="E146" s="25">
        <v>0</v>
      </c>
      <c r="F146" s="25">
        <v>0</v>
      </c>
      <c r="G146" s="25">
        <v>0</v>
      </c>
    </row>
    <row r="147" spans="1:7">
      <c r="A147" s="22" t="s">
        <v>9</v>
      </c>
      <c r="B147" s="16" t="s">
        <v>10</v>
      </c>
      <c r="C147" s="25">
        <v>25000</v>
      </c>
      <c r="D147" s="25">
        <v>10416.666666666668</v>
      </c>
      <c r="E147" s="25">
        <v>0</v>
      </c>
      <c r="F147" s="25">
        <v>0</v>
      </c>
      <c r="G147" s="25">
        <v>0</v>
      </c>
    </row>
    <row r="148" spans="1:7">
      <c r="A148" s="22" t="s">
        <v>11</v>
      </c>
      <c r="B148" s="16" t="s">
        <v>12</v>
      </c>
      <c r="C148" s="25">
        <v>5000</v>
      </c>
      <c r="D148" s="25">
        <v>2083.3333333333335</v>
      </c>
      <c r="E148" s="25">
        <v>0</v>
      </c>
      <c r="F148" s="25">
        <v>0</v>
      </c>
      <c r="G148" s="25">
        <v>0</v>
      </c>
    </row>
    <row r="149" spans="1:7">
      <c r="A149" s="22" t="s">
        <v>13</v>
      </c>
      <c r="B149" s="16" t="s">
        <v>14</v>
      </c>
      <c r="C149" s="25">
        <v>130000</v>
      </c>
      <c r="D149" s="25">
        <v>54166.666666666664</v>
      </c>
      <c r="E149" s="25">
        <v>0</v>
      </c>
      <c r="F149" s="25">
        <v>19129.5</v>
      </c>
      <c r="G149" s="25">
        <v>35.316000000000003</v>
      </c>
    </row>
    <row r="150" spans="1:7">
      <c r="A150" s="22" t="s">
        <v>15</v>
      </c>
      <c r="B150" s="16" t="s">
        <v>16</v>
      </c>
      <c r="C150" s="25">
        <v>55000</v>
      </c>
      <c r="D150" s="25">
        <v>22916.666666666664</v>
      </c>
      <c r="E150" s="25">
        <v>0</v>
      </c>
      <c r="F150" s="25">
        <v>9279.5</v>
      </c>
      <c r="G150" s="25">
        <v>40.492363636363642</v>
      </c>
    </row>
    <row r="151" spans="1:7">
      <c r="A151" s="22" t="s">
        <v>19</v>
      </c>
      <c r="B151" s="16" t="s">
        <v>20</v>
      </c>
      <c r="C151" s="25">
        <v>60000</v>
      </c>
      <c r="D151" s="25">
        <v>25000</v>
      </c>
      <c r="E151" s="25">
        <v>0</v>
      </c>
      <c r="F151" s="25">
        <v>9850</v>
      </c>
      <c r="G151" s="25">
        <v>39.4</v>
      </c>
    </row>
    <row r="152" spans="1:7">
      <c r="A152" s="22" t="s">
        <v>21</v>
      </c>
      <c r="B152" s="16" t="s">
        <v>22</v>
      </c>
      <c r="C152" s="25">
        <v>15000</v>
      </c>
      <c r="D152" s="25">
        <v>6250</v>
      </c>
      <c r="E152" s="25">
        <v>0</v>
      </c>
      <c r="F152" s="25">
        <v>0</v>
      </c>
      <c r="G152" s="25">
        <v>0</v>
      </c>
    </row>
    <row r="153" spans="1:7" s="6" customFormat="1" ht="18.75">
      <c r="A153" s="26" t="s">
        <v>125</v>
      </c>
      <c r="B153" s="27"/>
      <c r="C153" s="28">
        <v>18000000</v>
      </c>
      <c r="D153" s="28">
        <v>7500000</v>
      </c>
      <c r="E153" s="28">
        <v>0</v>
      </c>
      <c r="F153" s="28">
        <f>F154+F165</f>
        <v>12856918</v>
      </c>
      <c r="G153" s="48" t="s">
        <v>269</v>
      </c>
    </row>
    <row r="154" spans="1:7">
      <c r="A154" s="22" t="s">
        <v>3</v>
      </c>
      <c r="B154" s="16" t="s">
        <v>4</v>
      </c>
      <c r="C154" s="25">
        <v>17743600</v>
      </c>
      <c r="D154" s="25">
        <v>7393166.666666667</v>
      </c>
      <c r="E154" s="25">
        <v>0</v>
      </c>
      <c r="F154" s="25">
        <f>F155+F159+F164</f>
        <v>7858112.6900000004</v>
      </c>
      <c r="G154" s="32" t="s">
        <v>269</v>
      </c>
    </row>
    <row r="155" spans="1:7" ht="31.5">
      <c r="A155" s="22" t="s">
        <v>5</v>
      </c>
      <c r="B155" s="16" t="s">
        <v>6</v>
      </c>
      <c r="C155" s="25">
        <v>525100</v>
      </c>
      <c r="D155" s="25">
        <v>218791.66666666666</v>
      </c>
      <c r="E155" s="25">
        <v>0</v>
      </c>
      <c r="F155" s="25">
        <v>88760.01999999999</v>
      </c>
      <c r="G155" s="32">
        <f t="shared" ref="G154:G167" si="16">F155/D155*100</f>
        <v>40.56828185107598</v>
      </c>
    </row>
    <row r="156" spans="1:7">
      <c r="A156" s="22" t="s">
        <v>7</v>
      </c>
      <c r="B156" s="16" t="s">
        <v>8</v>
      </c>
      <c r="C156" s="25">
        <v>430800</v>
      </c>
      <c r="D156" s="25">
        <v>179499.99999999997</v>
      </c>
      <c r="E156" s="25">
        <v>0</v>
      </c>
      <c r="F156" s="25">
        <v>72754.12</v>
      </c>
      <c r="G156" s="32">
        <f t="shared" si="16"/>
        <v>40.531543175487464</v>
      </c>
    </row>
    <row r="157" spans="1:7">
      <c r="A157" s="22" t="s">
        <v>9</v>
      </c>
      <c r="B157" s="16" t="s">
        <v>10</v>
      </c>
      <c r="C157" s="25">
        <v>430800</v>
      </c>
      <c r="D157" s="25">
        <v>179499.99999999997</v>
      </c>
      <c r="E157" s="25">
        <v>0</v>
      </c>
      <c r="F157" s="25">
        <v>72754.12</v>
      </c>
      <c r="G157" s="32">
        <f t="shared" si="16"/>
        <v>40.531543175487464</v>
      </c>
    </row>
    <row r="158" spans="1:7">
      <c r="A158" s="22" t="s">
        <v>11</v>
      </c>
      <c r="B158" s="16" t="s">
        <v>12</v>
      </c>
      <c r="C158" s="25">
        <v>94300</v>
      </c>
      <c r="D158" s="25">
        <v>39291.666666666672</v>
      </c>
      <c r="E158" s="25">
        <v>0</v>
      </c>
      <c r="F158" s="25">
        <v>16005.9</v>
      </c>
      <c r="G158" s="32">
        <f t="shared" si="16"/>
        <v>40.736118769883348</v>
      </c>
    </row>
    <row r="159" spans="1:7">
      <c r="A159" s="22" t="s">
        <v>13</v>
      </c>
      <c r="B159" s="16" t="s">
        <v>14</v>
      </c>
      <c r="C159" s="25">
        <v>17207900</v>
      </c>
      <c r="D159" s="25">
        <v>7169958.333333334</v>
      </c>
      <c r="E159" s="25">
        <v>0</v>
      </c>
      <c r="F159" s="25">
        <f>F160+F161+F162+F163</f>
        <v>7760669.5600000005</v>
      </c>
      <c r="G159" s="32" t="s">
        <v>269</v>
      </c>
    </row>
    <row r="160" spans="1:7">
      <c r="A160" s="22" t="s">
        <v>15</v>
      </c>
      <c r="B160" s="16" t="s">
        <v>16</v>
      </c>
      <c r="C160" s="25">
        <v>585402</v>
      </c>
      <c r="D160" s="25">
        <v>243917.5</v>
      </c>
      <c r="E160" s="25">
        <v>0</v>
      </c>
      <c r="F160" s="25">
        <f>104978.26+6783413.03</f>
        <v>6888391.29</v>
      </c>
      <c r="G160" s="32" t="s">
        <v>269</v>
      </c>
    </row>
    <row r="161" spans="1:7">
      <c r="A161" s="22" t="s">
        <v>17</v>
      </c>
      <c r="B161" s="16" t="s">
        <v>18</v>
      </c>
      <c r="C161" s="25">
        <v>16100000</v>
      </c>
      <c r="D161" s="25">
        <v>6708333.333333334</v>
      </c>
      <c r="E161" s="25">
        <v>0</v>
      </c>
      <c r="F161" s="25">
        <f>690917.68+97113.68</f>
        <v>788031.3600000001</v>
      </c>
      <c r="G161" s="32">
        <f t="shared" si="16"/>
        <v>11.747051329192546</v>
      </c>
    </row>
    <row r="162" spans="1:7">
      <c r="A162" s="22" t="s">
        <v>19</v>
      </c>
      <c r="B162" s="16" t="s">
        <v>20</v>
      </c>
      <c r="C162" s="25">
        <v>344998</v>
      </c>
      <c r="D162" s="25">
        <v>143749.16666666669</v>
      </c>
      <c r="E162" s="25">
        <v>0</v>
      </c>
      <c r="F162" s="25">
        <f>49398.54+34848.37</f>
        <v>84246.91</v>
      </c>
      <c r="G162" s="32">
        <f t="shared" si="16"/>
        <v>58.606885837019341</v>
      </c>
    </row>
    <row r="163" spans="1:7">
      <c r="A163" s="22" t="s">
        <v>21</v>
      </c>
      <c r="B163" s="16" t="s">
        <v>22</v>
      </c>
      <c r="C163" s="25">
        <v>177500</v>
      </c>
      <c r="D163" s="25">
        <v>73958.333333333328</v>
      </c>
      <c r="E163" s="25">
        <v>0</v>
      </c>
      <c r="F163" s="25">
        <v>0</v>
      </c>
      <c r="G163" s="32">
        <f t="shared" si="16"/>
        <v>0</v>
      </c>
    </row>
    <row r="164" spans="1:7">
      <c r="A164" s="22" t="s">
        <v>37</v>
      </c>
      <c r="B164" s="16" t="s">
        <v>38</v>
      </c>
      <c r="C164" s="25">
        <v>10600</v>
      </c>
      <c r="D164" s="25">
        <v>4416.666666666667</v>
      </c>
      <c r="E164" s="25">
        <v>0</v>
      </c>
      <c r="F164" s="25">
        <v>8683.11</v>
      </c>
      <c r="G164" s="32" t="s">
        <v>269</v>
      </c>
    </row>
    <row r="165" spans="1:7">
      <c r="A165" s="22" t="s">
        <v>141</v>
      </c>
      <c r="B165" s="16" t="s">
        <v>142</v>
      </c>
      <c r="C165" s="25">
        <v>256400</v>
      </c>
      <c r="D165" s="25">
        <v>106833.33333333334</v>
      </c>
      <c r="E165" s="25">
        <v>0</v>
      </c>
      <c r="F165" s="25">
        <f>F166</f>
        <v>4998805.3099999996</v>
      </c>
      <c r="G165" s="32" t="s">
        <v>269</v>
      </c>
    </row>
    <row r="166" spans="1:7">
      <c r="A166" s="22" t="s">
        <v>143</v>
      </c>
      <c r="B166" s="16" t="s">
        <v>144</v>
      </c>
      <c r="C166" s="25">
        <v>256400</v>
      </c>
      <c r="D166" s="25">
        <v>106833.33333333334</v>
      </c>
      <c r="E166" s="25">
        <v>0</v>
      </c>
      <c r="F166" s="25">
        <f>F167</f>
        <v>4998805.3099999996</v>
      </c>
      <c r="G166" s="32" t="s">
        <v>269</v>
      </c>
    </row>
    <row r="167" spans="1:7" ht="31.5">
      <c r="A167" s="22" t="s">
        <v>145</v>
      </c>
      <c r="B167" s="16" t="s">
        <v>146</v>
      </c>
      <c r="C167" s="25">
        <v>256400</v>
      </c>
      <c r="D167" s="25">
        <v>106833.33333333334</v>
      </c>
      <c r="E167" s="25">
        <v>0</v>
      </c>
      <c r="F167" s="25">
        <f>23000+4975805.31</f>
        <v>4998805.3099999996</v>
      </c>
      <c r="G167" s="32" t="s">
        <v>269</v>
      </c>
    </row>
  </sheetData>
  <mergeCells count="2"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РАЗОМ БЮДЖЕТ</vt:lpstr>
      <vt:lpstr>Загальний фонд </vt:lpstr>
      <vt:lpstr>Спеціальний фонд без власних </vt:lpstr>
      <vt:lpstr>Власні надходження б-х уст-в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220FU3</cp:lastModifiedBy>
  <cp:lastPrinted>2024-05-01T10:18:32Z</cp:lastPrinted>
  <dcterms:created xsi:type="dcterms:W3CDTF">2023-03-07T06:17:23Z</dcterms:created>
  <dcterms:modified xsi:type="dcterms:W3CDTF">2024-06-04T11:05:46Z</dcterms:modified>
</cp:coreProperties>
</file>