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HARE\0-Старые данные\SHARE\НА САЙТ\_На сайт 2024\7_Липень\"/>
    </mc:Choice>
  </mc:AlternateContent>
  <bookViews>
    <workbookView xWindow="0" yWindow="0" windowWidth="21576" windowHeight="9756"/>
  </bookViews>
  <sheets>
    <sheet name="РАЗОМ БЮДЖЕТ" sheetId="2" r:id="rId1"/>
    <sheet name="Загальний фонд " sheetId="5" r:id="rId2"/>
    <sheet name="Спеціальний фонд без власних " sheetId="6" r:id="rId3"/>
    <sheet name="Власні надходження б-х уст-в" sheetId="7" r:id="rId4"/>
  </sheets>
  <definedNames>
    <definedName name="_xlnm.Print_Titles" localSheetId="3">'Власні надходження б-х уст-в'!#REF!</definedName>
    <definedName name="_xlnm.Print_Titles" localSheetId="1">'Загальний фонд '!#REF!</definedName>
    <definedName name="_xlnm.Print_Titles" localSheetId="2">'Спеціальний фонд без власних 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2" l="1"/>
  <c r="E34" i="2"/>
  <c r="C34" i="2"/>
  <c r="D33" i="2"/>
  <c r="E33" i="2"/>
  <c r="C33" i="2"/>
  <c r="D30" i="2"/>
  <c r="E30" i="2"/>
  <c r="C30" i="2"/>
  <c r="D28" i="2"/>
  <c r="E28" i="2"/>
  <c r="C28" i="2"/>
  <c r="D27" i="2"/>
  <c r="E27" i="2"/>
  <c r="C27" i="2"/>
  <c r="D25" i="2"/>
  <c r="E25" i="2"/>
  <c r="C25" i="2"/>
  <c r="D24" i="2"/>
  <c r="E24" i="2"/>
  <c r="C24" i="2"/>
  <c r="D21" i="2"/>
  <c r="E21" i="2"/>
  <c r="C21" i="2"/>
  <c r="D18" i="2"/>
  <c r="E18" i="2"/>
  <c r="C18" i="2"/>
  <c r="D15" i="2"/>
  <c r="E15" i="2"/>
  <c r="C15" i="2"/>
  <c r="D13" i="2"/>
  <c r="E13" i="2"/>
  <c r="C13" i="2"/>
  <c r="D12" i="2"/>
  <c r="E12" i="2"/>
  <c r="C12" i="2"/>
  <c r="D10" i="2"/>
  <c r="E10" i="2"/>
  <c r="C10" i="2"/>
  <c r="D9" i="2"/>
  <c r="E9" i="2"/>
  <c r="C9" i="2"/>
  <c r="D7" i="2"/>
  <c r="E7" i="2"/>
  <c r="C7" i="2"/>
  <c r="D6" i="2"/>
  <c r="E6" i="2"/>
  <c r="C6" i="2"/>
  <c r="F172" i="7"/>
  <c r="F173" i="7"/>
  <c r="F174" i="7"/>
  <c r="F175" i="7"/>
  <c r="F178" i="7"/>
  <c r="F180" i="7"/>
  <c r="F130" i="7"/>
  <c r="F131" i="7"/>
  <c r="F132" i="7"/>
  <c r="F133" i="7"/>
  <c r="F134" i="7"/>
  <c r="F135" i="7"/>
  <c r="F136" i="7"/>
  <c r="F137" i="7"/>
  <c r="F138" i="7"/>
  <c r="F107" i="7"/>
  <c r="F108" i="7"/>
  <c r="F110" i="7"/>
  <c r="F111" i="7"/>
  <c r="F112" i="7"/>
  <c r="E177" i="7"/>
  <c r="E176" i="7" s="1"/>
  <c r="E178" i="7"/>
  <c r="E179" i="7"/>
  <c r="F179" i="7" s="1"/>
  <c r="E184" i="7"/>
  <c r="E183" i="7" s="1"/>
  <c r="E182" i="7" s="1"/>
  <c r="E115" i="7"/>
  <c r="E114" i="7" s="1"/>
  <c r="E113" i="7" s="1"/>
  <c r="E109" i="7"/>
  <c r="F109" i="7" s="1"/>
  <c r="E106" i="7"/>
  <c r="E105" i="7" s="1"/>
  <c r="E141" i="7"/>
  <c r="E140" i="7" s="1"/>
  <c r="E139" i="7" s="1"/>
  <c r="E129" i="7" s="1"/>
  <c r="F129" i="7" s="1"/>
  <c r="F83" i="7"/>
  <c r="F84" i="7"/>
  <c r="F85" i="7"/>
  <c r="E82" i="7"/>
  <c r="E80" i="7" s="1"/>
  <c r="E79" i="7" s="1"/>
  <c r="E78" i="7" s="1"/>
  <c r="E81" i="7"/>
  <c r="D80" i="7"/>
  <c r="D79" i="7" s="1"/>
  <c r="C80" i="7"/>
  <c r="C79" i="7" s="1"/>
  <c r="E102" i="7"/>
  <c r="E101" i="7" s="1"/>
  <c r="E100" i="7" s="1"/>
  <c r="E99" i="7" s="1"/>
  <c r="E98" i="7"/>
  <c r="E93" i="7"/>
  <c r="E92" i="7" s="1"/>
  <c r="E91" i="7" s="1"/>
  <c r="E90" i="7" s="1"/>
  <c r="D101" i="7"/>
  <c r="D100" i="7" s="1"/>
  <c r="D99" i="7" s="1"/>
  <c r="C101" i="7"/>
  <c r="C100" i="7" s="1"/>
  <c r="C99" i="7" s="1"/>
  <c r="D97" i="7"/>
  <c r="D96" i="7" s="1"/>
  <c r="D95" i="7" s="1"/>
  <c r="E97" i="7"/>
  <c r="E96" i="7" s="1"/>
  <c r="E95" i="7" s="1"/>
  <c r="C97" i="7"/>
  <c r="C96" i="7" s="1"/>
  <c r="C95" i="7" s="1"/>
  <c r="D92" i="7"/>
  <c r="D91" i="7" s="1"/>
  <c r="D90" i="7" s="1"/>
  <c r="C92" i="7"/>
  <c r="C91" i="7" s="1"/>
  <c r="C90" i="7" s="1"/>
  <c r="F29" i="7"/>
  <c r="F30" i="7"/>
  <c r="E27" i="7"/>
  <c r="E26" i="7" s="1"/>
  <c r="E33" i="7"/>
  <c r="E32" i="7" s="1"/>
  <c r="E34" i="7"/>
  <c r="E28" i="7"/>
  <c r="E69" i="7"/>
  <c r="E68" i="7" s="1"/>
  <c r="E70" i="7"/>
  <c r="E73" i="7"/>
  <c r="E72" i="7" s="1"/>
  <c r="E71" i="7" s="1"/>
  <c r="D72" i="7"/>
  <c r="D71" i="7" s="1"/>
  <c r="C72" i="7"/>
  <c r="C71" i="7" s="1"/>
  <c r="F60" i="7"/>
  <c r="F61" i="7"/>
  <c r="F62" i="7"/>
  <c r="E60" i="7"/>
  <c r="E59" i="7" s="1"/>
  <c r="F59" i="7" s="1"/>
  <c r="E66" i="7"/>
  <c r="E65" i="7" s="1"/>
  <c r="E64" i="7" s="1"/>
  <c r="E61" i="7"/>
  <c r="E57" i="7"/>
  <c r="E54" i="7"/>
  <c r="E53" i="7" s="1"/>
  <c r="E52" i="7" s="1"/>
  <c r="D56" i="7"/>
  <c r="D55" i="7" s="1"/>
  <c r="E56" i="7"/>
  <c r="E55" i="7"/>
  <c r="C56" i="7"/>
  <c r="C55" i="7" s="1"/>
  <c r="D53" i="7"/>
  <c r="D52" i="7" s="1"/>
  <c r="C53" i="7"/>
  <c r="C52" i="7" s="1"/>
  <c r="F45" i="7"/>
  <c r="F46" i="7"/>
  <c r="E44" i="7"/>
  <c r="F44" i="7" s="1"/>
  <c r="E50" i="7"/>
  <c r="E49" i="7" s="1"/>
  <c r="E48" i="7" s="1"/>
  <c r="E46" i="7"/>
  <c r="F39" i="7"/>
  <c r="E42" i="7"/>
  <c r="E41" i="7" s="1"/>
  <c r="E40" i="7" s="1"/>
  <c r="E38" i="7"/>
  <c r="E37" i="7" s="1"/>
  <c r="F26" i="7" l="1"/>
  <c r="E25" i="7"/>
  <c r="E171" i="7"/>
  <c r="F176" i="7"/>
  <c r="E67" i="7"/>
  <c r="E36" i="7"/>
  <c r="F37" i="7"/>
  <c r="F105" i="7"/>
  <c r="E104" i="7"/>
  <c r="F104" i="7" s="1"/>
  <c r="F106" i="7"/>
  <c r="F27" i="7"/>
  <c r="E58" i="7"/>
  <c r="F58" i="7" s="1"/>
  <c r="E51" i="7"/>
  <c r="C51" i="7"/>
  <c r="D51" i="7"/>
  <c r="E43" i="7"/>
  <c r="E10" i="7"/>
  <c r="E9" i="7" s="1"/>
  <c r="E8" i="7" s="1"/>
  <c r="E11" i="7"/>
  <c r="E15" i="7"/>
  <c r="E19" i="7"/>
  <c r="E18" i="7" l="1"/>
  <c r="E17" i="7" s="1"/>
  <c r="E16" i="7" s="1"/>
  <c r="F36" i="7"/>
  <c r="E35" i="7"/>
  <c r="F35" i="7" s="1"/>
  <c r="E103" i="7"/>
  <c r="F103" i="7" s="1"/>
  <c r="E170" i="7"/>
  <c r="F171" i="7"/>
  <c r="E20" i="7"/>
  <c r="E24" i="7"/>
  <c r="E23" i="7" s="1"/>
  <c r="E22" i="7" s="1"/>
  <c r="E14" i="7"/>
  <c r="E13" i="7" s="1"/>
  <c r="E7" i="7" s="1"/>
  <c r="F25" i="2" l="1"/>
  <c r="D37" i="2" l="1"/>
  <c r="E37" i="2"/>
  <c r="C37" i="2"/>
  <c r="D36" i="2"/>
  <c r="E36" i="2"/>
  <c r="C36" i="2"/>
  <c r="F15" i="2"/>
  <c r="C14" i="2"/>
  <c r="E14" i="2"/>
  <c r="D14" i="2"/>
  <c r="F14" i="2" l="1"/>
  <c r="C35" i="2"/>
  <c r="F6" i="2" l="1"/>
  <c r="E32" i="2"/>
  <c r="F33" i="2"/>
  <c r="C32" i="2"/>
  <c r="D32" i="2"/>
  <c r="E29" i="2"/>
  <c r="D29" i="2"/>
  <c r="C29" i="2"/>
  <c r="D26" i="2"/>
  <c r="F27" i="2"/>
  <c r="E26" i="2"/>
  <c r="C26" i="2"/>
  <c r="C23" i="2"/>
  <c r="F24" i="2"/>
  <c r="D23" i="2"/>
  <c r="E23" i="2"/>
  <c r="E20" i="2"/>
  <c r="D20" i="2"/>
  <c r="C20" i="2"/>
  <c r="C17" i="2"/>
  <c r="F18" i="2"/>
  <c r="D17" i="2"/>
  <c r="E17" i="2"/>
  <c r="E11" i="2"/>
  <c r="D11" i="2"/>
  <c r="C11" i="2"/>
  <c r="D8" i="2"/>
  <c r="F9" i="2"/>
  <c r="E8" i="2"/>
  <c r="C8" i="2"/>
  <c r="F7" i="2"/>
  <c r="D5" i="2"/>
  <c r="E5" i="2"/>
  <c r="F20" i="2" l="1"/>
  <c r="F23" i="2"/>
  <c r="F5" i="2"/>
  <c r="F29" i="2"/>
  <c r="F11" i="2"/>
  <c r="F32" i="2"/>
  <c r="F8" i="2"/>
  <c r="F26" i="2"/>
  <c r="F17" i="2"/>
  <c r="F37" i="2"/>
  <c r="D35" i="2"/>
  <c r="F12" i="2"/>
  <c r="F34" i="2"/>
  <c r="F30" i="2"/>
  <c r="C5" i="2"/>
  <c r="F21" i="2"/>
  <c r="E35" i="2" l="1"/>
  <c r="F35" i="2" s="1"/>
  <c r="F36" i="2"/>
</calcChain>
</file>

<file path=xl/sharedStrings.xml><?xml version="1.0" encoding="utf-8"?>
<sst xmlns="http://schemas.openxmlformats.org/spreadsheetml/2006/main" count="3037" uniqueCount="281">
  <si>
    <t>Загальний фонд</t>
  </si>
  <si>
    <t>Показник</t>
  </si>
  <si>
    <t>02</t>
  </si>
  <si>
    <t>2000</t>
  </si>
  <si>
    <t>Поточні видатки</t>
  </si>
  <si>
    <t>2100</t>
  </si>
  <si>
    <t>Оплата праці і нарахування на заробітну плату</t>
  </si>
  <si>
    <t>2110</t>
  </si>
  <si>
    <t>Оплата праці</t>
  </si>
  <si>
    <t>2111</t>
  </si>
  <si>
    <t>Заробітна плата</t>
  </si>
  <si>
    <t>2120</t>
  </si>
  <si>
    <t>Нарахування на оплату праці</t>
  </si>
  <si>
    <t>2200</t>
  </si>
  <si>
    <t>Використання товарів і послуг</t>
  </si>
  <si>
    <t>2210</t>
  </si>
  <si>
    <t>Предмети, матеріали, обладнання та інвентар</t>
  </si>
  <si>
    <t>2230</t>
  </si>
  <si>
    <t>Продукти харчування</t>
  </si>
  <si>
    <t>2240</t>
  </si>
  <si>
    <t>Оплата послуг (крім комунальних)</t>
  </si>
  <si>
    <t>2250</t>
  </si>
  <si>
    <t>Видатки на відрядження</t>
  </si>
  <si>
    <t>Оплата комунальних послуг та енергоносіїв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</si>
  <si>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</si>
  <si>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</si>
  <si>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</si>
  <si>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</si>
  <si>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 та інших комунальних послуг</t>
  </si>
  <si>
    <t>2280</t>
  </si>
  <si>
    <t>Дослідження і розробки, окремі заходи по реалізації державних (регіональних) програм</t>
  </si>
  <si>
    <t>2282</t>
  </si>
  <si>
    <t>Окремі заходи по реалізації державних (регіональних) програм, не віднесені до заходів розвитку</t>
  </si>
  <si>
    <t>Поточні трансферти</t>
  </si>
  <si>
    <t>Субсидії та поточні трансферти підприємствам (установам, організаціям)</t>
  </si>
  <si>
    <t>Соціальне забезпечення</t>
  </si>
  <si>
    <t>Інші виплати населенню</t>
  </si>
  <si>
    <t>2800</t>
  </si>
  <si>
    <t>Інші поточні видатки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</si>
  <si>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</si>
  <si>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</si>
  <si>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0170</t>
  </si>
  <si>
    <t>Підвищення кваліфікації депутатів місцевих рад та посадових осіб місцевого самоврядування</t>
  </si>
  <si>
    <t>0180</t>
  </si>
  <si>
    <t>Інша діяльність у сфері державного управління</t>
  </si>
  <si>
    <t>Багатопрофільна стаціонарна медична допомога населенню</t>
  </si>
  <si>
    <t>Стоматологічна допомога населенню</t>
  </si>
  <si>
    <t>Первинна медична допомога населенню, що надається центрами первинної медичної (медико-санітарної) допомоги</t>
  </si>
  <si>
    <t>Інші програми та заходи у сфері охорони здоров`я</t>
  </si>
  <si>
    <t>Заходи державної політики з питань дітей та їх соціального захисту</t>
  </si>
  <si>
    <t>Інші заходи у сфері соціального захисту і соціального забезпечення</t>
  </si>
  <si>
    <t>Організація благоустрою населених пунктів</t>
  </si>
  <si>
    <t>Членські внески до асоціацій органів місцевого самоврядування</t>
  </si>
  <si>
    <t>Заходи із запобігання та ліквідації надзвичайних ситуацій та наслідків стихійного лиха</t>
  </si>
  <si>
    <t>Муніципальні формування з охорони громадського порядку</t>
  </si>
  <si>
    <t>Інші заходи громадського порядку та безпеки</t>
  </si>
  <si>
    <t>8240</t>
  </si>
  <si>
    <t>Заходи та роботи з територіальної оборони</t>
  </si>
  <si>
    <t>06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</si>
  <si>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</si>
  <si>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</si>
  <si>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1010</t>
  </si>
  <si>
    <t>Надання дошкільної освіти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</si>
  <si>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</si>
  <si>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</si>
  <si>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коштів місцевого бюджету</t>
  </si>
  <si>
    <t>Надання загальної середньої освіти закладами загальної середньої освіти за рахунок освітньої субвенції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</si>
  <si>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освітньої субвенції</t>
  </si>
  <si>
    <t>1070</t>
  </si>
  <si>
    <t>Надання позашкільної освіти закладами позашкільної освіти, заходи із позашкільної роботи з дітьми</t>
  </si>
  <si>
    <t>Підвищення кваліфікації, перепідготовка кадрів закладами післядипломної освіти</t>
  </si>
  <si>
    <t>1141</t>
  </si>
  <si>
    <t>Забезпечення діяльності інших закладів у сфері освіти</t>
  </si>
  <si>
    <t>Забезпечення діяльності інклюзивно-ресурсних центрів за рахунок коштів місцевого бюджету</t>
  </si>
  <si>
    <t>Забезпечення діяльності інклюзивно-ресурсних центрів за рахунок освітньої субвенції</t>
  </si>
  <si>
    <t>Забезпечення діяльності центрів професійного розвитку педагогічних працівників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</si>
  <si>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</si>
  <si>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Утримання та навчально-тренувальна робота комунальних дитячо-юнацьких спортивних шкіл</t>
  </si>
  <si>
    <t>08</t>
  </si>
  <si>
    <t>Надання інших пільг окремим категоріям громадян відповідно до законодавства</t>
  </si>
  <si>
    <t>Надання пільг окремим категоріям громадян з оплати послуг зв`язку</t>
  </si>
  <si>
    <t>Пільгове медичне обслуговування осіб, які постраждали внаслідок Чорнобильської катастрофи</t>
  </si>
  <si>
    <t>Видатки на поховання учасників бойових дій та осіб з інвалідністю внаслідок війни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</si>
  <si>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</si>
  <si>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</si>
  <si>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Утримання та забезпечення діяльності центрів соціальних служб</t>
  </si>
  <si>
    <t>Заходи державної політики з питань сім`ї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</si>
  <si>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</si>
  <si>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</si>
  <si>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</si>
  <si>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</si>
  <si>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</si>
  <si>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10</t>
  </si>
  <si>
    <t>1080</t>
  </si>
  <si>
    <t>Надання спеціалізованої освіти мистецькими школами</t>
  </si>
  <si>
    <t>4030</t>
  </si>
  <si>
    <t>Забезпечення діяльності бібліотек</t>
  </si>
  <si>
    <t>4040</t>
  </si>
  <si>
    <t>Забезпечення діяльності музеїв i виставок</t>
  </si>
  <si>
    <t>4060</t>
  </si>
  <si>
    <t>Забезпечення діяльності палаців i будинків культури, клубів, центрів дозвілля та iнших клубних закладів</t>
  </si>
  <si>
    <t>Забезпечення діяльності інших закладів в галузі культури і мистецтва</t>
  </si>
  <si>
    <t>Інші заходи в галузі культури і мистецтва</t>
  </si>
  <si>
    <t>11</t>
  </si>
  <si>
    <t>Інші заходи та заклади молодіжної політики</t>
  </si>
  <si>
    <t>Проведення навчально-тренувальних зборів і змагань з олімпійських видів спорту</t>
  </si>
  <si>
    <t>Проведення навчально-тренувальних зборів і змагань з неолімпійських видів спорту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</si>
  <si>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</si>
  <si>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12</t>
  </si>
  <si>
    <t>3210</t>
  </si>
  <si>
    <t>Організація та проведення громадських робіт</t>
  </si>
  <si>
    <t>Забезпечення надійної та безперебійної експлуатації ліфтів</t>
  </si>
  <si>
    <t>Інша діяльність, пов`язана з експлуатацією об`єктів житлово-комунального господарства</t>
  </si>
  <si>
    <t>Утримання та розвиток автомобільних доріг та дорожньої інфраструктури за рахунок коштів місцевого бюджету</t>
  </si>
  <si>
    <t>Інші заходи, пов`язані з економічною діяльністю</t>
  </si>
  <si>
    <t>15</t>
  </si>
  <si>
    <t>31</t>
  </si>
  <si>
    <t>Здійснення заходів із землеустрою</t>
  </si>
  <si>
    <t>37</t>
  </si>
  <si>
    <t>Поточні трансферти органам державного управління інших рівнів</t>
  </si>
  <si>
    <t>Нерозподілені видатки</t>
  </si>
  <si>
    <t>Резервний фонд місцевого бюджету</t>
  </si>
  <si>
    <t>Інші субвенції з місцевого бюджету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</si>
  <si>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</si>
  <si>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</si>
  <si>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Всього по бюджету</t>
  </si>
  <si>
    <t>Виконавчий комітет Чорноморської міської ради Одеського району Одеської області</t>
  </si>
  <si>
    <t>Управління соціальної політики Чорноморської міської ради Одеського району Одеської області</t>
  </si>
  <si>
    <t>Відділ  культури Чорноморської міської ради Одеського району Одеської області</t>
  </si>
  <si>
    <t>Відділ молоді та спорту Чорноморської міської ради Одеського району Одеської області</t>
  </si>
  <si>
    <t>Відділ комунального господарства та благоустрою Чорноморської міської ради Одеського району Одеської області</t>
  </si>
  <si>
    <t>Управління  капітального будівництва Чорноморської міської ради Одеського району Одеської області</t>
  </si>
  <si>
    <t>Управління комунальної власності та земельних відносин Чорноморської міської ради Одеського району Одеської області</t>
  </si>
  <si>
    <t>Фінансове управління Чорноморської міської ради Одеського району Одеської області</t>
  </si>
  <si>
    <t>загальний фонд</t>
  </si>
  <si>
    <t>спеціальний фонд</t>
  </si>
  <si>
    <t>РАЗОМ ПО БЮДЖЕТУ (БЕЗ ВЛАСНИХ НАДХОДЖЕНЬ БЮДЖЕТНИХ УСТАНОВ)</t>
  </si>
  <si>
    <t>Заходи та роботи з мобілізаційної підготовки місцевого значення</t>
  </si>
  <si>
    <t>Управління освіти Чорноморської міської ради Одеського району Одеської області</t>
  </si>
  <si>
    <t>Розроблення схем планування та забудови територій (містобудівної документації)</t>
  </si>
  <si>
    <t>3000</t>
  </si>
  <si>
    <t>Капітальні видатки</t>
  </si>
  <si>
    <t>3100</t>
  </si>
  <si>
    <t>Придбання основного капіталу</t>
  </si>
  <si>
    <t>3110</t>
  </si>
  <si>
    <t>Придбання обладнання і предметів довгострокового користування</t>
  </si>
  <si>
    <t>3130</t>
  </si>
  <si>
    <t>Капітальний ремонт</t>
  </si>
  <si>
    <t>3132</t>
  </si>
  <si>
    <t>Капітальний ремонт інших об`єктів</t>
  </si>
  <si>
    <t>3200</t>
  </si>
  <si>
    <t>Капітальні трансферти</t>
  </si>
  <si>
    <t>Капітальні трансферти підприємствам (установам, організаціям)</t>
  </si>
  <si>
    <t>8340</t>
  </si>
  <si>
    <t>Природоохоронні заходи за рахунок цільових фондів</t>
  </si>
  <si>
    <t>6011</t>
  </si>
  <si>
    <t>Експлуатація та технічне обслуговування житлового фонду</t>
  </si>
  <si>
    <t>3220</t>
  </si>
  <si>
    <t>Капітальні трансферти органам державного управління інших рівнів</t>
  </si>
  <si>
    <t>Довідково</t>
  </si>
  <si>
    <t>Спеціальний фонд ( власні надходження бюджетних установ)</t>
  </si>
  <si>
    <t>09</t>
  </si>
  <si>
    <t>Служба у справах дітей Чорноморської міської ради Одеського району Одеської області</t>
  </si>
  <si>
    <t>Затверджено розписом на 2024 рік з урахуванням змін, грн</t>
  </si>
  <si>
    <t>Код відомчої класифікації</t>
  </si>
  <si>
    <t xml:space="preserve">Спеціальний фонд (без урахування власних надходжень бюджетних установ) </t>
  </si>
  <si>
    <t>2270</t>
  </si>
  <si>
    <t>2271</t>
  </si>
  <si>
    <t>2272</t>
  </si>
  <si>
    <t>2273</t>
  </si>
  <si>
    <t>2274</t>
  </si>
  <si>
    <t>2275</t>
  </si>
  <si>
    <t>2281</t>
  </si>
  <si>
    <t>Дослідження і розробки, окремі заходи розвитку по реалізації державних (регіональних) програм</t>
  </si>
  <si>
    <t>2600</t>
  </si>
  <si>
    <t>2610</t>
  </si>
  <si>
    <t>2700</t>
  </si>
  <si>
    <t>2730</t>
  </si>
  <si>
    <t>2010</t>
  </si>
  <si>
    <t>2152</t>
  </si>
  <si>
    <t>3242</t>
  </si>
  <si>
    <t>6030</t>
  </si>
  <si>
    <t>7350</t>
  </si>
  <si>
    <t>7680</t>
  </si>
  <si>
    <t>8210</t>
  </si>
  <si>
    <t>8220</t>
  </si>
  <si>
    <t>8230</t>
  </si>
  <si>
    <t>1022</t>
  </si>
  <si>
    <t>1031</t>
  </si>
  <si>
    <t>1032</t>
  </si>
  <si>
    <t>1120</t>
  </si>
  <si>
    <t>1151</t>
  </si>
  <si>
    <t>1152</t>
  </si>
  <si>
    <t>1160</t>
  </si>
  <si>
    <t>3140</t>
  </si>
  <si>
    <t>5031</t>
  </si>
  <si>
    <t>3031</t>
  </si>
  <si>
    <t>3032</t>
  </si>
  <si>
    <t>3050</t>
  </si>
  <si>
    <t>3090</t>
  </si>
  <si>
    <t>3121</t>
  </si>
  <si>
    <t>3123</t>
  </si>
  <si>
    <t>3160</t>
  </si>
  <si>
    <t>3171</t>
  </si>
  <si>
    <t>3180</t>
  </si>
  <si>
    <t>3192</t>
  </si>
  <si>
    <t>3230</t>
  </si>
  <si>
    <t>3112</t>
  </si>
  <si>
    <t>4081</t>
  </si>
  <si>
    <t>4082</t>
  </si>
  <si>
    <t>3133</t>
  </si>
  <si>
    <t>5011</t>
  </si>
  <si>
    <t>5012</t>
  </si>
  <si>
    <t>5061</t>
  </si>
  <si>
    <t>6015</t>
  </si>
  <si>
    <t>6017</t>
  </si>
  <si>
    <t>7461</t>
  </si>
  <si>
    <t>7693</t>
  </si>
  <si>
    <t>8110</t>
  </si>
  <si>
    <t>7130</t>
  </si>
  <si>
    <t>2620</t>
  </si>
  <si>
    <t>9000</t>
  </si>
  <si>
    <t>8710</t>
  </si>
  <si>
    <t>9770</t>
  </si>
  <si>
    <t>7640</t>
  </si>
  <si>
    <t>Заходи з енергозбереження</t>
  </si>
  <si>
    <t>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</si>
  <si>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</si>
  <si>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</si>
  <si>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</t>
  </si>
  <si>
    <t>3120</t>
  </si>
  <si>
    <t>Капітальне будівництво (придбання)</t>
  </si>
  <si>
    <t>3122</t>
  </si>
  <si>
    <t>Капітальне будівництво (придбання) інших об`єктів</t>
  </si>
  <si>
    <t>3131</t>
  </si>
  <si>
    <t>Капітальний ремонт житлового фонду (приміщень)</t>
  </si>
  <si>
    <t>Реконструкція та реставрація</t>
  </si>
  <si>
    <t>3142</t>
  </si>
  <si>
    <t>Реконструкція та реставрація інших об`єктів</t>
  </si>
  <si>
    <t>6013</t>
  </si>
  <si>
    <t>Забезпечення діяльності водопровідно-каналізаційного господарства</t>
  </si>
  <si>
    <t>6050</t>
  </si>
  <si>
    <t>Попередження аварій та запобігання техногенним катастрофам у житлово-комунальному господарстві та на інших аварійних об`єктах комунальної власності</t>
  </si>
  <si>
    <t>7310</t>
  </si>
  <si>
    <t>Будівництво об`єктів житлово-комунального господарства</t>
  </si>
  <si>
    <t>7321</t>
  </si>
  <si>
    <t>Будівництво освітніх установ та закладів</t>
  </si>
  <si>
    <t>7370</t>
  </si>
  <si>
    <t>Реалізація інших заходів щодо соціально-економічного розвитку територій</t>
  </si>
  <si>
    <t>7368</t>
  </si>
  <si>
    <t>Виконання інвестиційних проектів за рахунок субвенцій з інших бюджетів</t>
  </si>
  <si>
    <t>8775</t>
  </si>
  <si>
    <t>Інші заходи за рахунок коштів резервного фонду місцевого бюджету</t>
  </si>
  <si>
    <t>1154</t>
  </si>
  <si>
    <t>Забезпечення діяльності інклюзивно-ресурсних центрів за рахунок залишку коштів за освітньою субвенцією на кінець бюджетного періоду (крім залишку коштів, що мають цільове призначення, виділених відповідно до рішень Кабінету Міністрів України у попередніх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</si>
  <si>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</si>
  <si>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</si>
  <si>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5049</t>
  </si>
  <si>
    <t>Виконання окремих заходів з реалізації соціального проекту `Активні парки - локації здорової України`</t>
  </si>
  <si>
    <t>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</si>
  <si>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</t>
  </si>
  <si>
    <t>7700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</si>
  <si>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</si>
  <si>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більше 100%</t>
  </si>
  <si>
    <t>8761</t>
  </si>
  <si>
    <t>Заходи із запобігання та ліквідації наслідків надзвичайної ситуації внаслідок стихійного лиха за рахунок коштів резервного фонду місцевого бюджету</t>
  </si>
  <si>
    <r>
      <t xml:space="preserve">Оперативна інформація по виконанню бюджету Чорноморської міської територіальної громади за видатками станом на 01.08.2024р. 
</t>
    </r>
    <r>
      <rPr>
        <sz val="14"/>
        <color theme="1"/>
        <rFont val="Times New Roman"/>
        <family val="1"/>
        <charset val="204"/>
      </rPr>
      <t>(зведені показники без урахування видатків за рахунок власних надходжень бюджетних установ)</t>
    </r>
  </si>
  <si>
    <t>Затверджено розписом за  січень-липень 2024 року, грн</t>
  </si>
  <si>
    <t>Касові видатки за січень-липень 2024 року, грн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</si>
  <si>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</si>
  <si>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</si>
  <si>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Оперативна інформація про виконання бюджету Чорноморської міської територіальної громади за видатками 
станом на 01.08.2024р.</t>
  </si>
  <si>
    <t>3240</t>
  </si>
  <si>
    <t>Капітальні трансферти населенню</t>
  </si>
  <si>
    <t>3221</t>
  </si>
  <si>
    <t>Грошова компенсація за належні для отримання жилі приміщення для сімей осіб, визначених пунктами 2 – 5 частини першої статті 10-1 Закону України `Про статус ветеранів війни, гарантії їх соціального захисту`, для осіб з інвалідністю I – II групи, яка наста</t>
  </si>
  <si>
    <t>3223</t>
  </si>
  <si>
    <t>Грошова компенсація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«Про статус ветеранів війни, гарантії їх соціального захисту», для осіб з</t>
  </si>
  <si>
    <t>8733</t>
  </si>
  <si>
    <t>Заходи із запобігання та ліквідації наслідків надзвичайної ситуації на об`єктах транспортної та дорожньої інфраструктури за рахунок коштів резервного фонду місцевого бюджету</t>
  </si>
  <si>
    <t>% виконання (гр5/гр4*100)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</si>
</sst>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>
    <font>
      <sz val="10"/>
      <color theme="1"/>
      <name val="Calibri"/>
      <family val="2"/>
      <charset val="204"/>
      <scheme val="minor"/>
    </font>
    <font>
      <sz val="10"/>
      <color theme="1"/>
      <name val="Шрифт текста"/>
      <family val="2"/>
      <charset val="204"/>
    </font>
    <font>
      <sz val="10"/>
      <color theme="1"/>
      <name val="Шрифт текста"/>
      <family val="2"/>
      <charset val="204"/>
    </font>
    <font>
      <sz val="10"/>
      <color theme="1"/>
      <name val="Шрифт текста"/>
      <family val="2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46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6" fillId="2" borderId="1" xfId="0" quotePrefix="1" applyFont="1" applyFill="1" applyBorder="1"/>
    <xf numFmtId="0" fontId="6" fillId="2" borderId="1" xfId="0" applyFont="1" applyFill="1" applyBorder="1" applyAlignment="1">
      <alignment wrapText="1"/>
    </xf>
    <xf numFmtId="0" fontId="7" fillId="0" borderId="0" xfId="0" applyFont="1"/>
    <xf numFmtId="0" fontId="5" fillId="0" borderId="0" xfId="0" applyFont="1"/>
    <xf numFmtId="4" fontId="6" fillId="2" borderId="1" xfId="0" applyNumberFormat="1" applyFont="1" applyFill="1" applyBorder="1"/>
    <xf numFmtId="164" fontId="6" fillId="2" borderId="1" xfId="0" applyNumberFormat="1" applyFont="1" applyFill="1" applyBorder="1"/>
    <xf numFmtId="0" fontId="4" fillId="3" borderId="1" xfId="0" quotePrefix="1" applyFont="1" applyFill="1" applyBorder="1"/>
    <xf numFmtId="0" fontId="4" fillId="3" borderId="1" xfId="0" applyFont="1" applyFill="1" applyBorder="1" applyAlignment="1">
      <alignment wrapText="1"/>
    </xf>
    <xf numFmtId="4" fontId="4" fillId="3" borderId="1" xfId="0" applyNumberFormat="1" applyFont="1" applyFill="1" applyBorder="1"/>
    <xf numFmtId="164" fontId="4" fillId="3" borderId="1" xfId="0" applyNumberFormat="1" applyFont="1" applyFill="1" applyBorder="1"/>
    <xf numFmtId="164" fontId="9" fillId="3" borderId="1" xfId="0" applyNumberFormat="1" applyFont="1" applyFill="1" applyBorder="1"/>
    <xf numFmtId="4" fontId="0" fillId="0" borderId="0" xfId="0" applyNumberFormat="1"/>
    <xf numFmtId="0" fontId="4" fillId="2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4" fontId="10" fillId="0" borderId="0" xfId="0" applyNumberFormat="1" applyFont="1"/>
    <xf numFmtId="4" fontId="6" fillId="0" borderId="0" xfId="0" applyNumberFormat="1" applyFont="1" applyAlignment="1">
      <alignment wrapText="1"/>
    </xf>
    <xf numFmtId="4" fontId="6" fillId="0" borderId="0" xfId="0" applyNumberFormat="1" applyFont="1"/>
    <xf numFmtId="0" fontId="0" fillId="0" borderId="0" xfId="0"/>
    <xf numFmtId="0" fontId="4" fillId="2" borderId="1" xfId="0" quotePrefix="1" applyFont="1" applyFill="1" applyBorder="1"/>
    <xf numFmtId="0" fontId="4" fillId="0" borderId="1" xfId="0" quotePrefix="1" applyFont="1" applyBorder="1"/>
    <xf numFmtId="0" fontId="4" fillId="0" borderId="0" xfId="0" applyFont="1" applyAlignment="1">
      <alignment wrapText="1"/>
    </xf>
    <xf numFmtId="4" fontId="4" fillId="2" borderId="1" xfId="0" applyNumberFormat="1" applyFont="1" applyFill="1" applyBorder="1"/>
    <xf numFmtId="4" fontId="4" fillId="0" borderId="1" xfId="0" applyNumberFormat="1" applyFont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4" fontId="5" fillId="2" borderId="1" xfId="0" applyNumberFormat="1" applyFont="1" applyFill="1" applyBorder="1"/>
    <xf numFmtId="4" fontId="4" fillId="0" borderId="0" xfId="0" applyNumberFormat="1" applyFont="1"/>
    <xf numFmtId="0" fontId="11" fillId="0" borderId="0" xfId="0" applyFont="1"/>
    <xf numFmtId="0" fontId="11" fillId="0" borderId="0" xfId="0" applyFont="1" applyAlignment="1">
      <alignment wrapText="1"/>
    </xf>
    <xf numFmtId="4" fontId="4" fillId="2" borderId="1" xfId="0" applyNumberFormat="1" applyFont="1" applyFill="1" applyBorder="1" applyAlignment="1">
      <alignment horizontal="right"/>
    </xf>
    <xf numFmtId="4" fontId="4" fillId="3" borderId="1" xfId="0" applyNumberFormat="1" applyFont="1" applyFill="1" applyBorder="1" applyAlignment="1">
      <alignment horizontal="right"/>
    </xf>
    <xf numFmtId="4" fontId="6" fillId="2" borderId="1" xfId="0" applyNumberFormat="1" applyFont="1" applyFill="1" applyBorder="1" applyAlignment="1">
      <alignment horizontal="right"/>
    </xf>
    <xf numFmtId="4" fontId="4" fillId="2" borderId="1" xfId="0" applyNumberFormat="1" applyFont="1" applyFill="1" applyBorder="1" applyAlignment="1">
      <alignment wrapText="1"/>
    </xf>
    <xf numFmtId="4" fontId="4" fillId="3" borderId="1" xfId="0" applyNumberFormat="1" applyFont="1" applyFill="1" applyBorder="1" applyAlignment="1">
      <alignment wrapText="1"/>
    </xf>
    <xf numFmtId="0" fontId="4" fillId="3" borderId="0" xfId="0" applyFont="1" applyFill="1"/>
    <xf numFmtId="4" fontId="5" fillId="2" borderId="1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 wrapText="1"/>
    </xf>
    <xf numFmtId="0" fontId="12" fillId="0" borderId="0" xfId="0" applyFont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4" fontId="5" fillId="0" borderId="0" xfId="0" applyNumberFormat="1" applyFont="1" applyAlignment="1">
      <alignment horizontal="center" wrapText="1"/>
    </xf>
    <xf numFmtId="4" fontId="4" fillId="0" borderId="0" xfId="0" applyNumberFormat="1" applyFont="1" applyAlignment="1">
      <alignment horizontal="center"/>
    </xf>
  </cellXfs>
  <cellStyles count="4">
    <cellStyle name="Звичайний" xfId="0" builtinId="0"/>
    <cellStyle name="Звичайний 2" xfId="1"/>
    <cellStyle name="Звичайний 3" xfId="2"/>
    <cellStyle name="Звичайни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topLeftCell="A28" zoomScaleNormal="100" zoomScaleSheetLayoutView="100" workbookViewId="0">
      <selection activeCell="E35" sqref="E35"/>
    </sheetView>
  </sheetViews>
  <sheetFormatPr defaultColWidth="9.109375" defaultRowHeight="13.8"/>
  <cols>
    <col min="2" max="2" width="48.6640625" customWidth="1"/>
    <col min="3" max="3" width="21.6640625" customWidth="1"/>
    <col min="4" max="4" width="17.44140625" customWidth="1"/>
    <col min="5" max="5" width="19" customWidth="1"/>
    <col min="6" max="6" width="14.6640625" customWidth="1"/>
    <col min="8" max="8" width="11.33203125" bestFit="1" customWidth="1"/>
  </cols>
  <sheetData>
    <row r="1" spans="1:6" ht="82.5" customHeight="1">
      <c r="A1" s="39" t="s">
        <v>266</v>
      </c>
      <c r="B1" s="39"/>
      <c r="C1" s="39"/>
      <c r="D1" s="39"/>
      <c r="E1" s="39"/>
      <c r="F1" s="39"/>
    </row>
    <row r="3" spans="1:6" ht="76.5" customHeight="1">
      <c r="A3" s="2" t="s">
        <v>164</v>
      </c>
      <c r="B3" s="2" t="s">
        <v>1</v>
      </c>
      <c r="C3" s="2" t="s">
        <v>163</v>
      </c>
      <c r="D3" s="2" t="s">
        <v>267</v>
      </c>
      <c r="E3" s="2" t="s">
        <v>268</v>
      </c>
      <c r="F3" s="2" t="s">
        <v>280</v>
      </c>
    </row>
    <row r="4" spans="1:6" ht="15.6">
      <c r="A4" s="2">
        <v>1</v>
      </c>
      <c r="B4" s="2">
        <v>2</v>
      </c>
      <c r="C4" s="2">
        <v>3</v>
      </c>
      <c r="D4" s="2">
        <v>4</v>
      </c>
      <c r="E4" s="2">
        <v>5</v>
      </c>
      <c r="F4" s="2">
        <v>6</v>
      </c>
    </row>
    <row r="5" spans="1:6" ht="31.2">
      <c r="A5" s="3" t="s">
        <v>2</v>
      </c>
      <c r="B5" s="4" t="s">
        <v>126</v>
      </c>
      <c r="C5" s="7">
        <f>C6+C7</f>
        <v>164144474</v>
      </c>
      <c r="D5" s="7">
        <f>D6+D7</f>
        <v>100639627.5</v>
      </c>
      <c r="E5" s="7">
        <f t="shared" ref="E5" si="0">E6+E7</f>
        <v>82304079.910000011</v>
      </c>
      <c r="F5" s="8">
        <f>E5/D5*100</f>
        <v>81.780986232287091</v>
      </c>
    </row>
    <row r="6" spans="1:6" ht="15.6">
      <c r="A6" s="9"/>
      <c r="B6" s="10" t="s">
        <v>134</v>
      </c>
      <c r="C6" s="11">
        <f>'Загальний фонд '!C7</f>
        <v>157155985</v>
      </c>
      <c r="D6" s="11">
        <f>'Загальний фонд '!D7</f>
        <v>93781089</v>
      </c>
      <c r="E6" s="11">
        <f>'Загальний фонд '!E7</f>
        <v>78264271.660000011</v>
      </c>
      <c r="F6" s="12">
        <f>E6/D6*100</f>
        <v>83.454215017699369</v>
      </c>
    </row>
    <row r="7" spans="1:6" ht="15.6">
      <c r="A7" s="9"/>
      <c r="B7" s="10" t="s">
        <v>135</v>
      </c>
      <c r="C7" s="11">
        <f>'Спеціальний фонд без власних '!C7</f>
        <v>6988489</v>
      </c>
      <c r="D7" s="11">
        <f>'Спеціальний фонд без власних '!D7</f>
        <v>6858538.5</v>
      </c>
      <c r="E7" s="11">
        <f>'Спеціальний фонд без власних '!E7</f>
        <v>4039808.25</v>
      </c>
      <c r="F7" s="12">
        <f>E7/D7*100</f>
        <v>58.90188193884164</v>
      </c>
    </row>
    <row r="8" spans="1:6" ht="31.2">
      <c r="A8" s="3" t="s">
        <v>58</v>
      </c>
      <c r="B8" s="4" t="s">
        <v>138</v>
      </c>
      <c r="C8" s="7">
        <f>C9+C10</f>
        <v>454538052.99000001</v>
      </c>
      <c r="D8" s="7">
        <f t="shared" ref="D8:E8" si="1">D9+D10</f>
        <v>271636434.75999999</v>
      </c>
      <c r="E8" s="7">
        <f t="shared" si="1"/>
        <v>222171677.37000009</v>
      </c>
      <c r="F8" s="8">
        <f>E8/D8*100</f>
        <v>81.790087388790937</v>
      </c>
    </row>
    <row r="9" spans="1:6" ht="15.6">
      <c r="A9" s="9"/>
      <c r="B9" s="10" t="s">
        <v>134</v>
      </c>
      <c r="C9" s="11">
        <f>'Загальний фонд '!C139</f>
        <v>438816664.63</v>
      </c>
      <c r="D9" s="11">
        <f>'Загальний фонд '!D139</f>
        <v>257873195.75999999</v>
      </c>
      <c r="E9" s="11">
        <f>'Загальний фонд '!E139</f>
        <v>221884394.76000008</v>
      </c>
      <c r="F9" s="12">
        <f>E9/D9*100</f>
        <v>86.043993097485654</v>
      </c>
    </row>
    <row r="10" spans="1:6" ht="15.6">
      <c r="A10" s="9"/>
      <c r="B10" s="10" t="s">
        <v>135</v>
      </c>
      <c r="C10" s="11">
        <f>'Спеціальний фонд без власних '!C59</f>
        <v>15721388.359999999</v>
      </c>
      <c r="D10" s="11">
        <f>'Спеціальний фонд без власних '!D59</f>
        <v>13763239</v>
      </c>
      <c r="E10" s="11">
        <f>'Спеціальний фонд без власних '!E59</f>
        <v>287282.61</v>
      </c>
      <c r="F10" s="12">
        <v>0</v>
      </c>
    </row>
    <row r="11" spans="1:6" ht="46.8">
      <c r="A11" s="3" t="s">
        <v>78</v>
      </c>
      <c r="B11" s="4" t="s">
        <v>127</v>
      </c>
      <c r="C11" s="7">
        <f>C12+C13</f>
        <v>106224812</v>
      </c>
      <c r="D11" s="7">
        <f t="shared" ref="D11" si="2">D12+D13</f>
        <v>63863400</v>
      </c>
      <c r="E11" s="7">
        <f>E12+E13</f>
        <v>50762447.609999999</v>
      </c>
      <c r="F11" s="8">
        <f>E11/D11*100</f>
        <v>79.485977273367851</v>
      </c>
    </row>
    <row r="12" spans="1:6" ht="15.6">
      <c r="A12" s="9"/>
      <c r="B12" s="10" t="s">
        <v>134</v>
      </c>
      <c r="C12" s="11">
        <f>'Загальний фонд '!C402</f>
        <v>99620965</v>
      </c>
      <c r="D12" s="11">
        <f>'Загальний фонд '!D402</f>
        <v>59118711</v>
      </c>
      <c r="E12" s="11">
        <f>'Загальний фонд '!E402</f>
        <v>46017758.729999997</v>
      </c>
      <c r="F12" s="12">
        <f>E12/D12*100</f>
        <v>77.839584036262224</v>
      </c>
    </row>
    <row r="13" spans="1:6" ht="15.6">
      <c r="A13" s="9"/>
      <c r="B13" s="10" t="s">
        <v>135</v>
      </c>
      <c r="C13" s="11">
        <f>'Спеціальний фонд без власних '!C92</f>
        <v>6603847</v>
      </c>
      <c r="D13" s="11">
        <f>'Спеціальний фонд без власних '!D92</f>
        <v>4744689</v>
      </c>
      <c r="E13" s="11">
        <f>'Спеціальний фонд без власних '!E92</f>
        <v>4744688.88</v>
      </c>
      <c r="F13" s="12">
        <v>0</v>
      </c>
    </row>
    <row r="14" spans="1:6" s="20" customFormat="1" ht="46.8">
      <c r="A14" s="3" t="s">
        <v>161</v>
      </c>
      <c r="B14" s="4" t="s">
        <v>162</v>
      </c>
      <c r="C14" s="7">
        <f>C15+C16</f>
        <v>2530500</v>
      </c>
      <c r="D14" s="7">
        <f t="shared" ref="D14" si="3">D15+D16</f>
        <v>1465600</v>
      </c>
      <c r="E14" s="7">
        <f>E15+E16</f>
        <v>1338438.6500000001</v>
      </c>
      <c r="F14" s="8">
        <f>E14/D14*100</f>
        <v>91.323597843886475</v>
      </c>
    </row>
    <row r="15" spans="1:6" s="20" customFormat="1" ht="15.6">
      <c r="A15" s="9"/>
      <c r="B15" s="10" t="s">
        <v>134</v>
      </c>
      <c r="C15" s="11">
        <f>'Загальний фонд '!C539</f>
        <v>2530500</v>
      </c>
      <c r="D15" s="11">
        <f>'Загальний фонд '!D539</f>
        <v>1465600</v>
      </c>
      <c r="E15" s="11">
        <f>'Загальний фонд '!E539</f>
        <v>1338438.6500000001</v>
      </c>
      <c r="F15" s="12">
        <f>E15/D15*100</f>
        <v>91.323597843886475</v>
      </c>
    </row>
    <row r="16" spans="1:6" s="20" customFormat="1" ht="15.6">
      <c r="A16" s="9"/>
      <c r="B16" s="10" t="s">
        <v>135</v>
      </c>
      <c r="C16" s="11">
        <v>0</v>
      </c>
      <c r="D16" s="11">
        <v>0</v>
      </c>
      <c r="E16" s="11">
        <v>0</v>
      </c>
      <c r="F16" s="12">
        <v>0</v>
      </c>
    </row>
    <row r="17" spans="1:6" ht="31.2">
      <c r="A17" s="3" t="s">
        <v>92</v>
      </c>
      <c r="B17" s="4" t="s">
        <v>128</v>
      </c>
      <c r="C17" s="7">
        <f>C18+C19</f>
        <v>56631300</v>
      </c>
      <c r="D17" s="7">
        <f t="shared" ref="D17:E17" si="4">D18+D19</f>
        <v>34386900</v>
      </c>
      <c r="E17" s="7">
        <f t="shared" si="4"/>
        <v>29765038.769999996</v>
      </c>
      <c r="F17" s="8">
        <f>E17/D17*100</f>
        <v>86.55923845999493</v>
      </c>
    </row>
    <row r="18" spans="1:6" ht="15.6">
      <c r="A18" s="9"/>
      <c r="B18" s="10" t="s">
        <v>134</v>
      </c>
      <c r="C18" s="11">
        <f>'Загальний фонд '!C578</f>
        <v>56631300</v>
      </c>
      <c r="D18" s="11">
        <f>'Загальний фонд '!D578</f>
        <v>34386900</v>
      </c>
      <c r="E18" s="11">
        <f>'Загальний фонд '!E578</f>
        <v>29765038.769999996</v>
      </c>
      <c r="F18" s="12">
        <f>E18/D18*100</f>
        <v>86.55923845999493</v>
      </c>
    </row>
    <row r="19" spans="1:6" ht="15.6">
      <c r="A19" s="9"/>
      <c r="B19" s="10" t="s">
        <v>135</v>
      </c>
      <c r="C19" s="11">
        <v>0</v>
      </c>
      <c r="D19" s="11">
        <v>0</v>
      </c>
      <c r="E19" s="11">
        <v>0</v>
      </c>
      <c r="F19" s="12">
        <v>0</v>
      </c>
    </row>
    <row r="20" spans="1:6" ht="31.2">
      <c r="A20" s="3" t="s">
        <v>103</v>
      </c>
      <c r="B20" s="4" t="s">
        <v>129</v>
      </c>
      <c r="C20" s="7">
        <f>C21+C22</f>
        <v>7281144</v>
      </c>
      <c r="D20" s="7">
        <f>D21+D22</f>
        <v>4953974</v>
      </c>
      <c r="E20" s="7">
        <f>E21+E22</f>
        <v>3641988.64</v>
      </c>
      <c r="F20" s="8">
        <f>E20/D20*100</f>
        <v>73.516506949774069</v>
      </c>
    </row>
    <row r="21" spans="1:6" ht="15.6">
      <c r="A21" s="9"/>
      <c r="B21" s="10" t="s">
        <v>134</v>
      </c>
      <c r="C21" s="11">
        <f>'Загальний фонд '!C705</f>
        <v>7281144</v>
      </c>
      <c r="D21" s="11">
        <f>'Загальний фонд '!D705</f>
        <v>4953974</v>
      </c>
      <c r="E21" s="11">
        <f>'Загальний фонд '!E705</f>
        <v>3641988.64</v>
      </c>
      <c r="F21" s="12">
        <f>E21/D21*100</f>
        <v>73.516506949774069</v>
      </c>
    </row>
    <row r="22" spans="1:6" ht="15.6">
      <c r="A22" s="9"/>
      <c r="B22" s="10" t="s">
        <v>135</v>
      </c>
      <c r="C22" s="11">
        <v>0</v>
      </c>
      <c r="D22" s="11">
        <v>0</v>
      </c>
      <c r="E22" s="11">
        <v>0</v>
      </c>
      <c r="F22" s="12">
        <v>0</v>
      </c>
    </row>
    <row r="23" spans="1:6" ht="46.8">
      <c r="A23" s="3" t="s">
        <v>108</v>
      </c>
      <c r="B23" s="4" t="s">
        <v>130</v>
      </c>
      <c r="C23" s="7">
        <f>C24+C25</f>
        <v>154024053.44</v>
      </c>
      <c r="D23" s="7">
        <f t="shared" ref="D23:E23" si="5">D24+D25</f>
        <v>109524323.44</v>
      </c>
      <c r="E23" s="7">
        <f t="shared" si="5"/>
        <v>92356344.809999987</v>
      </c>
      <c r="F23" s="8">
        <f>E23/D23*100</f>
        <v>84.32496262859361</v>
      </c>
    </row>
    <row r="24" spans="1:6" ht="15.6">
      <c r="A24" s="9"/>
      <c r="B24" s="10" t="s">
        <v>134</v>
      </c>
      <c r="C24" s="11">
        <f>'Загальний фонд '!C785</f>
        <v>144991210</v>
      </c>
      <c r="D24" s="11">
        <f>'Загальний фонд '!D785</f>
        <v>102624710</v>
      </c>
      <c r="E24" s="11">
        <f>'Загальний фонд '!E785</f>
        <v>91023941.36999999</v>
      </c>
      <c r="F24" s="12">
        <f>E24/D24*100</f>
        <v>88.695930414809439</v>
      </c>
    </row>
    <row r="25" spans="1:6" ht="15.6">
      <c r="A25" s="9"/>
      <c r="B25" s="10" t="s">
        <v>135</v>
      </c>
      <c r="C25" s="11">
        <f>'Спеціальний фонд без власних '!C104</f>
        <v>9032843.4400000013</v>
      </c>
      <c r="D25" s="11">
        <f>'Спеціальний фонд без власних '!D104</f>
        <v>6899613.4400000004</v>
      </c>
      <c r="E25" s="11">
        <f>'Спеціальний фонд без власних '!E104</f>
        <v>1332403.44</v>
      </c>
      <c r="F25" s="12">
        <f>E25/D25*100</f>
        <v>19.31127666189948</v>
      </c>
    </row>
    <row r="26" spans="1:6" ht="46.8">
      <c r="A26" s="3" t="s">
        <v>115</v>
      </c>
      <c r="B26" s="4" t="s">
        <v>131</v>
      </c>
      <c r="C26" s="7">
        <f>C27+C28</f>
        <v>133093136</v>
      </c>
      <c r="D26" s="7">
        <f t="shared" ref="D26:E26" si="6">D27+D28</f>
        <v>104524235</v>
      </c>
      <c r="E26" s="7">
        <f t="shared" si="6"/>
        <v>20201931.200000003</v>
      </c>
      <c r="F26" s="8">
        <f>E26/D26*100</f>
        <v>19.32750926136891</v>
      </c>
    </row>
    <row r="27" spans="1:6" ht="15.6">
      <c r="A27" s="9"/>
      <c r="B27" s="10" t="s">
        <v>134</v>
      </c>
      <c r="C27" s="11">
        <f>'Загальний фонд '!C878</f>
        <v>4485000</v>
      </c>
      <c r="D27" s="11">
        <f>'Загальний фонд '!D878</f>
        <v>2886100</v>
      </c>
      <c r="E27" s="11">
        <f>'Загальний фонд '!E878</f>
        <v>2380582.8200000003</v>
      </c>
      <c r="F27" s="12">
        <f>E27/D27*100</f>
        <v>82.484419112296877</v>
      </c>
    </row>
    <row r="28" spans="1:6" ht="15.6">
      <c r="A28" s="9"/>
      <c r="B28" s="10" t="s">
        <v>135</v>
      </c>
      <c r="C28" s="11">
        <f>'Спеціальний фонд без власних '!C160</f>
        <v>128608136</v>
      </c>
      <c r="D28" s="11">
        <f>'Спеціальний фонд без власних '!D160</f>
        <v>101638135</v>
      </c>
      <c r="E28" s="11">
        <f>'Спеціальний фонд без власних '!E160</f>
        <v>17821348.380000003</v>
      </c>
      <c r="F28" s="12">
        <v>0</v>
      </c>
    </row>
    <row r="29" spans="1:6" ht="46.8">
      <c r="A29" s="3" t="s">
        <v>116</v>
      </c>
      <c r="B29" s="4" t="s">
        <v>132</v>
      </c>
      <c r="C29" s="7">
        <f>C30+C31</f>
        <v>24436100</v>
      </c>
      <c r="D29" s="7">
        <f t="shared" ref="D29:E29" si="7">D30+D31</f>
        <v>14257700</v>
      </c>
      <c r="E29" s="7">
        <f t="shared" si="7"/>
        <v>11614693.67</v>
      </c>
      <c r="F29" s="8">
        <f>E29/D29*100</f>
        <v>81.462603856161934</v>
      </c>
    </row>
    <row r="30" spans="1:6" ht="15.6">
      <c r="A30" s="9"/>
      <c r="B30" s="10" t="s">
        <v>134</v>
      </c>
      <c r="C30" s="11">
        <f>'Загальний фонд '!C906</f>
        <v>24436100</v>
      </c>
      <c r="D30" s="11">
        <f>'Загальний фонд '!D906</f>
        <v>14257700</v>
      </c>
      <c r="E30" s="11">
        <f>'Загальний фонд '!E906</f>
        <v>11614693.67</v>
      </c>
      <c r="F30" s="12">
        <f>E30/D30*100</f>
        <v>81.462603856161934</v>
      </c>
    </row>
    <row r="31" spans="1:6" ht="15.6">
      <c r="A31" s="9"/>
      <c r="B31" s="10" t="s">
        <v>135</v>
      </c>
      <c r="C31" s="11">
        <v>0</v>
      </c>
      <c r="D31" s="11">
        <v>0</v>
      </c>
      <c r="E31" s="11">
        <v>0</v>
      </c>
      <c r="F31" s="12">
        <v>0</v>
      </c>
    </row>
    <row r="32" spans="1:6" ht="31.2">
      <c r="A32" s="3" t="s">
        <v>118</v>
      </c>
      <c r="B32" s="4" t="s">
        <v>133</v>
      </c>
      <c r="C32" s="7">
        <f>C33+C34</f>
        <v>61176881</v>
      </c>
      <c r="D32" s="7">
        <f t="shared" ref="D32:E32" si="8">D33+D34</f>
        <v>58071981</v>
      </c>
      <c r="E32" s="7">
        <f t="shared" si="8"/>
        <v>52282322.730000004</v>
      </c>
      <c r="F32" s="8">
        <f t="shared" ref="F32:F37" si="9">E32/D32*100</f>
        <v>90.030203601974605</v>
      </c>
    </row>
    <row r="33" spans="1:8" ht="15.6">
      <c r="A33" s="9"/>
      <c r="B33" s="10" t="s">
        <v>134</v>
      </c>
      <c r="C33" s="11">
        <f>'Загальний фонд '!C966</f>
        <v>24574114</v>
      </c>
      <c r="D33" s="11">
        <f>'Загальний фонд '!D966</f>
        <v>21469214</v>
      </c>
      <c r="E33" s="11">
        <f>'Загальний фонд '!E966</f>
        <v>17941555.73</v>
      </c>
      <c r="F33" s="13">
        <f t="shared" si="9"/>
        <v>83.568759107808972</v>
      </c>
    </row>
    <row r="34" spans="1:8" ht="15.6">
      <c r="A34" s="9"/>
      <c r="B34" s="10" t="s">
        <v>135</v>
      </c>
      <c r="C34" s="11">
        <f>'Спеціальний фонд без власних '!C228</f>
        <v>36602767</v>
      </c>
      <c r="D34" s="11">
        <f>'Спеціальний фонд без власних '!D228</f>
        <v>36602767</v>
      </c>
      <c r="E34" s="11">
        <f>'Спеціальний фонд без власних '!E228</f>
        <v>34340767</v>
      </c>
      <c r="F34" s="13">
        <f t="shared" si="9"/>
        <v>93.820139335367742</v>
      </c>
    </row>
    <row r="35" spans="1:8" ht="42" customHeight="1">
      <c r="A35" s="3"/>
      <c r="B35" s="4" t="s">
        <v>136</v>
      </c>
      <c r="C35" s="7">
        <f>C36+C37</f>
        <v>1164080453.4300001</v>
      </c>
      <c r="D35" s="7">
        <f>D36+D37</f>
        <v>763324175.70000005</v>
      </c>
      <c r="E35" s="7">
        <f t="shared" ref="E35" si="10">E36+E37</f>
        <v>566438963.36000013</v>
      </c>
      <c r="F35" s="8">
        <f t="shared" si="9"/>
        <v>74.206867985093226</v>
      </c>
    </row>
    <row r="36" spans="1:8" ht="15.6">
      <c r="A36" s="9"/>
      <c r="B36" s="10" t="s">
        <v>134</v>
      </c>
      <c r="C36" s="11">
        <f>C6+C9+C12+C15+C18+C21+C24+C27+C30+C33</f>
        <v>960522982.63</v>
      </c>
      <c r="D36" s="11">
        <f t="shared" ref="D36:E36" si="11">D6+D9+D12+D15+D18+D21+D24+D27+D30+D33</f>
        <v>592817193.75999999</v>
      </c>
      <c r="E36" s="11">
        <f t="shared" si="11"/>
        <v>503872664.80000007</v>
      </c>
      <c r="F36" s="12">
        <f t="shared" si="9"/>
        <v>84.99629735840476</v>
      </c>
      <c r="H36" s="14"/>
    </row>
    <row r="37" spans="1:8" ht="15.6">
      <c r="A37" s="9"/>
      <c r="B37" s="10" t="s">
        <v>135</v>
      </c>
      <c r="C37" s="11">
        <f>C7+C10+C13+C16+C19+C22+C25+C28+C31+C34</f>
        <v>203557470.80000001</v>
      </c>
      <c r="D37" s="11">
        <f t="shared" ref="D37:E37" si="12">D7+D10+D13+D16+D19+D22+D25+D28+D31+D34</f>
        <v>170506981.94</v>
      </c>
      <c r="E37" s="11">
        <f t="shared" si="12"/>
        <v>62566298.560000002</v>
      </c>
      <c r="F37" s="12">
        <f t="shared" si="9"/>
        <v>36.694273658551154</v>
      </c>
      <c r="H37" s="14"/>
    </row>
    <row r="39" spans="1:8" ht="18">
      <c r="A39" s="5"/>
      <c r="B39" s="40" t="s">
        <v>133</v>
      </c>
      <c r="C39" s="40"/>
      <c r="D39" s="40"/>
      <c r="E39" s="40"/>
      <c r="F39" s="40"/>
    </row>
    <row r="42" spans="1:8">
      <c r="C42" s="14"/>
      <c r="D42" s="14"/>
      <c r="E42" s="14"/>
    </row>
    <row r="43" spans="1:8">
      <c r="C43" s="14"/>
    </row>
    <row r="44" spans="1:8">
      <c r="C44" s="14"/>
    </row>
  </sheetData>
  <mergeCells count="2">
    <mergeCell ref="A1:F1"/>
    <mergeCell ref="B39:F39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37"/>
  <sheetViews>
    <sheetView topLeftCell="A916" zoomScaleNormal="100" zoomScaleSheetLayoutView="100" workbookViewId="0">
      <selection activeCell="B1037" sqref="B1037:F1037"/>
    </sheetView>
  </sheetViews>
  <sheetFormatPr defaultColWidth="9.109375" defaultRowHeight="15.6"/>
  <cols>
    <col min="1" max="1" width="12.5546875" style="1" customWidth="1"/>
    <col min="2" max="2" width="54" style="23" customWidth="1"/>
    <col min="3" max="3" width="26" style="1" customWidth="1"/>
    <col min="4" max="4" width="25.88671875" style="1" customWidth="1"/>
    <col min="5" max="5" width="22.33203125" style="1" customWidth="1"/>
    <col min="6" max="6" width="17.88671875" style="1" customWidth="1"/>
    <col min="7" max="16384" width="9.109375" style="1"/>
  </cols>
  <sheetData>
    <row r="2" spans="1:6" ht="45.75" customHeight="1">
      <c r="A2" s="41" t="s">
        <v>271</v>
      </c>
      <c r="B2" s="41"/>
      <c r="C2" s="41"/>
      <c r="D2" s="41"/>
      <c r="E2" s="41"/>
      <c r="F2" s="41"/>
    </row>
    <row r="3" spans="1:6">
      <c r="A3" s="42" t="s">
        <v>0</v>
      </c>
      <c r="B3" s="42"/>
      <c r="C3" s="42"/>
      <c r="D3" s="42"/>
      <c r="E3" s="42"/>
      <c r="F3" s="42"/>
    </row>
    <row r="5" spans="1:6" ht="62.4">
      <c r="A5" s="2" t="s">
        <v>164</v>
      </c>
      <c r="B5" s="2" t="s">
        <v>1</v>
      </c>
      <c r="C5" s="2" t="s">
        <v>163</v>
      </c>
      <c r="D5" s="2" t="s">
        <v>267</v>
      </c>
      <c r="E5" s="2" t="s">
        <v>268</v>
      </c>
      <c r="F5" s="2" t="s">
        <v>280</v>
      </c>
    </row>
    <row r="6" spans="1:6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</row>
    <row r="7" spans="1:6" ht="31.2">
      <c r="A7" s="3" t="s">
        <v>2</v>
      </c>
      <c r="B7" s="4" t="s">
        <v>126</v>
      </c>
      <c r="C7" s="7">
        <v>157155985</v>
      </c>
      <c r="D7" s="7">
        <v>93781089</v>
      </c>
      <c r="E7" s="7">
        <v>78264271.660000011</v>
      </c>
      <c r="F7" s="7">
        <v>83.454215017699369</v>
      </c>
    </row>
    <row r="8" spans="1:6">
      <c r="A8" s="22" t="s">
        <v>3</v>
      </c>
      <c r="B8" s="16" t="s">
        <v>4</v>
      </c>
      <c r="C8" s="25">
        <v>157155985</v>
      </c>
      <c r="D8" s="25">
        <v>93781089</v>
      </c>
      <c r="E8" s="25">
        <v>78264271.660000011</v>
      </c>
      <c r="F8" s="25">
        <v>83.454215017699369</v>
      </c>
    </row>
    <row r="9" spans="1:6">
      <c r="A9" s="22" t="s">
        <v>5</v>
      </c>
      <c r="B9" s="16" t="s">
        <v>6</v>
      </c>
      <c r="C9" s="25">
        <v>82793300</v>
      </c>
      <c r="D9" s="25">
        <v>48752700</v>
      </c>
      <c r="E9" s="25">
        <v>45258761.939999998</v>
      </c>
      <c r="F9" s="25">
        <v>92.833344491689687</v>
      </c>
    </row>
    <row r="10" spans="1:6">
      <c r="A10" s="22" t="s">
        <v>7</v>
      </c>
      <c r="B10" s="16" t="s">
        <v>8</v>
      </c>
      <c r="C10" s="25">
        <v>67864200</v>
      </c>
      <c r="D10" s="25">
        <v>39971900</v>
      </c>
      <c r="E10" s="25">
        <v>37153571.57</v>
      </c>
      <c r="F10" s="25">
        <v>92.949225756093654</v>
      </c>
    </row>
    <row r="11" spans="1:6">
      <c r="A11" s="22" t="s">
        <v>9</v>
      </c>
      <c r="B11" s="16" t="s">
        <v>10</v>
      </c>
      <c r="C11" s="25">
        <v>67864200</v>
      </c>
      <c r="D11" s="25">
        <v>39971900</v>
      </c>
      <c r="E11" s="25">
        <v>37153571.57</v>
      </c>
      <c r="F11" s="25">
        <v>92.949225756093654</v>
      </c>
    </row>
    <row r="12" spans="1:6">
      <c r="A12" s="22" t="s">
        <v>11</v>
      </c>
      <c r="B12" s="16" t="s">
        <v>12</v>
      </c>
      <c r="C12" s="25">
        <v>14929100</v>
      </c>
      <c r="D12" s="25">
        <v>8780800</v>
      </c>
      <c r="E12" s="25">
        <v>8105190.3700000001</v>
      </c>
      <c r="F12" s="25">
        <v>92.305830562135569</v>
      </c>
    </row>
    <row r="13" spans="1:6">
      <c r="A13" s="22" t="s">
        <v>13</v>
      </c>
      <c r="B13" s="16" t="s">
        <v>14</v>
      </c>
      <c r="C13" s="25">
        <v>27281601</v>
      </c>
      <c r="D13" s="25">
        <v>16557331</v>
      </c>
      <c r="E13" s="25">
        <v>9438384.2400000002</v>
      </c>
      <c r="F13" s="25">
        <v>57.004261375218022</v>
      </c>
    </row>
    <row r="14" spans="1:6">
      <c r="A14" s="22" t="s">
        <v>15</v>
      </c>
      <c r="B14" s="16" t="s">
        <v>16</v>
      </c>
      <c r="C14" s="25">
        <v>5256081</v>
      </c>
      <c r="D14" s="25">
        <v>3807181</v>
      </c>
      <c r="E14" s="25">
        <v>2766531.17</v>
      </c>
      <c r="F14" s="25">
        <v>72.666131975338175</v>
      </c>
    </row>
    <row r="15" spans="1:6">
      <c r="A15" s="22" t="s">
        <v>19</v>
      </c>
      <c r="B15" s="16" t="s">
        <v>20</v>
      </c>
      <c r="C15" s="25">
        <v>15449130</v>
      </c>
      <c r="D15" s="25">
        <v>9077960</v>
      </c>
      <c r="E15" s="25">
        <v>4622708.45</v>
      </c>
      <c r="F15" s="25">
        <v>50.922326712168818</v>
      </c>
    </row>
    <row r="16" spans="1:6">
      <c r="A16" s="22" t="s">
        <v>21</v>
      </c>
      <c r="B16" s="16" t="s">
        <v>22</v>
      </c>
      <c r="C16" s="25">
        <v>40000</v>
      </c>
      <c r="D16" s="25">
        <v>24000</v>
      </c>
      <c r="E16" s="25">
        <v>23291.040000000001</v>
      </c>
      <c r="F16" s="25">
        <v>97.045999999999992</v>
      </c>
    </row>
    <row r="17" spans="1:6">
      <c r="A17" s="22" t="s">
        <v>166</v>
      </c>
      <c r="B17" s="16" t="s">
        <v>23</v>
      </c>
      <c r="C17" s="25">
        <v>6474800</v>
      </c>
      <c r="D17" s="25">
        <v>3624100</v>
      </c>
      <c r="E17" s="25">
        <v>2021453.5799999998</v>
      </c>
      <c r="F17" s="25">
        <v>55.778085041803479</v>
      </c>
    </row>
    <row r="18" spans="1:6">
      <c r="A18" s="22" t="s">
        <v>167</v>
      </c>
      <c r="B18" s="16" t="s">
        <v>24</v>
      </c>
      <c r="C18" s="25">
        <v>1824800</v>
      </c>
      <c r="D18" s="25">
        <v>959100</v>
      </c>
      <c r="E18" s="25">
        <v>782875.4</v>
      </c>
      <c r="F18" s="25">
        <v>81.626045250755922</v>
      </c>
    </row>
    <row r="19" spans="1:6">
      <c r="A19" s="22" t="s">
        <v>168</v>
      </c>
      <c r="B19" s="16" t="s">
        <v>25</v>
      </c>
      <c r="C19" s="25">
        <v>181050</v>
      </c>
      <c r="D19" s="25">
        <v>101300</v>
      </c>
      <c r="E19" s="25">
        <v>48124.39</v>
      </c>
      <c r="F19" s="25">
        <v>47.506801579466931</v>
      </c>
    </row>
    <row r="20" spans="1:6">
      <c r="A20" s="22" t="s">
        <v>169</v>
      </c>
      <c r="B20" s="16" t="s">
        <v>26</v>
      </c>
      <c r="C20" s="25">
        <v>2902950</v>
      </c>
      <c r="D20" s="25">
        <v>1478700</v>
      </c>
      <c r="E20" s="25">
        <v>761030.94</v>
      </c>
      <c r="F20" s="25">
        <v>51.466216271048893</v>
      </c>
    </row>
    <row r="21" spans="1:6">
      <c r="A21" s="22" t="s">
        <v>170</v>
      </c>
      <c r="B21" s="16" t="s">
        <v>27</v>
      </c>
      <c r="C21" s="25">
        <v>227600</v>
      </c>
      <c r="D21" s="25">
        <v>137300</v>
      </c>
      <c r="E21" s="25">
        <v>96870.58</v>
      </c>
      <c r="F21" s="25">
        <v>70.55395484340859</v>
      </c>
    </row>
    <row r="22" spans="1:6" ht="31.2">
      <c r="A22" s="22" t="s">
        <v>171</v>
      </c>
      <c r="B22" s="16" t="s">
        <v>28</v>
      </c>
      <c r="C22" s="25">
        <v>1338400</v>
      </c>
      <c r="D22" s="25">
        <v>947700</v>
      </c>
      <c r="E22" s="25">
        <v>332552.26999999996</v>
      </c>
      <c r="F22" s="25">
        <v>35.090457950828316</v>
      </c>
    </row>
    <row r="23" spans="1:6" ht="31.2">
      <c r="A23" s="22" t="s">
        <v>29</v>
      </c>
      <c r="B23" s="16" t="s">
        <v>30</v>
      </c>
      <c r="C23" s="25">
        <v>61590</v>
      </c>
      <c r="D23" s="25">
        <v>24090</v>
      </c>
      <c r="E23" s="25">
        <v>4400</v>
      </c>
      <c r="F23" s="25">
        <v>18.264840182648399</v>
      </c>
    </row>
    <row r="24" spans="1:6" ht="46.8">
      <c r="A24" s="22" t="s">
        <v>31</v>
      </c>
      <c r="B24" s="16" t="s">
        <v>32</v>
      </c>
      <c r="C24" s="25">
        <v>61590</v>
      </c>
      <c r="D24" s="25">
        <v>24090</v>
      </c>
      <c r="E24" s="25">
        <v>4400</v>
      </c>
      <c r="F24" s="25">
        <v>18.264840182648399</v>
      </c>
    </row>
    <row r="25" spans="1:6">
      <c r="A25" s="22" t="s">
        <v>174</v>
      </c>
      <c r="B25" s="16" t="s">
        <v>33</v>
      </c>
      <c r="C25" s="25">
        <v>42059584</v>
      </c>
      <c r="D25" s="25">
        <v>25584058</v>
      </c>
      <c r="E25" s="25">
        <v>21242388.960000001</v>
      </c>
      <c r="F25" s="25">
        <v>83.029787377749059</v>
      </c>
    </row>
    <row r="26" spans="1:6" ht="31.2">
      <c r="A26" s="22" t="s">
        <v>175</v>
      </c>
      <c r="B26" s="16" t="s">
        <v>34</v>
      </c>
      <c r="C26" s="25">
        <v>42059584</v>
      </c>
      <c r="D26" s="25">
        <v>25584058</v>
      </c>
      <c r="E26" s="25">
        <v>21242388.960000001</v>
      </c>
      <c r="F26" s="25">
        <v>83.029787377749059</v>
      </c>
    </row>
    <row r="27" spans="1:6">
      <c r="A27" s="22" t="s">
        <v>176</v>
      </c>
      <c r="B27" s="16" t="s">
        <v>35</v>
      </c>
      <c r="C27" s="25">
        <v>4300000</v>
      </c>
      <c r="D27" s="25">
        <v>2271000</v>
      </c>
      <c r="E27" s="25">
        <v>1916747.67</v>
      </c>
      <c r="F27" s="25">
        <v>84.401042272126816</v>
      </c>
    </row>
    <row r="28" spans="1:6">
      <c r="A28" s="22" t="s">
        <v>177</v>
      </c>
      <c r="B28" s="16" t="s">
        <v>36</v>
      </c>
      <c r="C28" s="25">
        <v>4300000</v>
      </c>
      <c r="D28" s="25">
        <v>2271000</v>
      </c>
      <c r="E28" s="25">
        <v>1916747.67</v>
      </c>
      <c r="F28" s="25">
        <v>84.401042272126816</v>
      </c>
    </row>
    <row r="29" spans="1:6">
      <c r="A29" s="22" t="s">
        <v>37</v>
      </c>
      <c r="B29" s="16" t="s">
        <v>38</v>
      </c>
      <c r="C29" s="25">
        <v>721500</v>
      </c>
      <c r="D29" s="25">
        <v>616000</v>
      </c>
      <c r="E29" s="25">
        <v>407988.85</v>
      </c>
      <c r="F29" s="25">
        <v>66.231956168831161</v>
      </c>
    </row>
    <row r="30" spans="1:6" ht="62.4">
      <c r="A30" s="21" t="s">
        <v>39</v>
      </c>
      <c r="B30" s="15" t="s">
        <v>40</v>
      </c>
      <c r="C30" s="24">
        <v>73968200</v>
      </c>
      <c r="D30" s="24">
        <v>43743700</v>
      </c>
      <c r="E30" s="24">
        <v>39773472.160000004</v>
      </c>
      <c r="F30" s="24">
        <v>90.923886548234378</v>
      </c>
    </row>
    <row r="31" spans="1:6">
      <c r="A31" s="22" t="s">
        <v>3</v>
      </c>
      <c r="B31" s="16" t="s">
        <v>4</v>
      </c>
      <c r="C31" s="25">
        <v>73968200</v>
      </c>
      <c r="D31" s="25">
        <v>43743700</v>
      </c>
      <c r="E31" s="25">
        <v>39773472.160000004</v>
      </c>
      <c r="F31" s="25">
        <v>90.923886548234378</v>
      </c>
    </row>
    <row r="32" spans="1:6">
      <c r="A32" s="22" t="s">
        <v>5</v>
      </c>
      <c r="B32" s="16" t="s">
        <v>6</v>
      </c>
      <c r="C32" s="25">
        <v>63820200</v>
      </c>
      <c r="D32" s="25">
        <v>37132700</v>
      </c>
      <c r="E32" s="25">
        <v>35294370.329999998</v>
      </c>
      <c r="F32" s="25">
        <v>95.049297061619541</v>
      </c>
    </row>
    <row r="33" spans="1:6">
      <c r="A33" s="22" t="s">
        <v>7</v>
      </c>
      <c r="B33" s="16" t="s">
        <v>8</v>
      </c>
      <c r="C33" s="25">
        <v>52310000</v>
      </c>
      <c r="D33" s="25">
        <v>30445900</v>
      </c>
      <c r="E33" s="25">
        <v>28990590.43</v>
      </c>
      <c r="F33" s="25">
        <v>95.220014616089514</v>
      </c>
    </row>
    <row r="34" spans="1:6">
      <c r="A34" s="22" t="s">
        <v>9</v>
      </c>
      <c r="B34" s="16" t="s">
        <v>10</v>
      </c>
      <c r="C34" s="25">
        <v>52310000</v>
      </c>
      <c r="D34" s="25">
        <v>30445900</v>
      </c>
      <c r="E34" s="25">
        <v>28990590.43</v>
      </c>
      <c r="F34" s="25">
        <v>95.220014616089514</v>
      </c>
    </row>
    <row r="35" spans="1:6">
      <c r="A35" s="22" t="s">
        <v>11</v>
      </c>
      <c r="B35" s="16" t="s">
        <v>12</v>
      </c>
      <c r="C35" s="25">
        <v>11510200</v>
      </c>
      <c r="D35" s="25">
        <v>6686800</v>
      </c>
      <c r="E35" s="25">
        <v>6303779.9000000004</v>
      </c>
      <c r="F35" s="25">
        <v>94.271997068852073</v>
      </c>
    </row>
    <row r="36" spans="1:6">
      <c r="A36" s="22" t="s">
        <v>13</v>
      </c>
      <c r="B36" s="16" t="s">
        <v>14</v>
      </c>
      <c r="C36" s="25">
        <v>9886500</v>
      </c>
      <c r="D36" s="25">
        <v>6455000</v>
      </c>
      <c r="E36" s="25">
        <v>4356949.99</v>
      </c>
      <c r="F36" s="25">
        <v>67.497288768396587</v>
      </c>
    </row>
    <row r="37" spans="1:6">
      <c r="A37" s="22" t="s">
        <v>15</v>
      </c>
      <c r="B37" s="16" t="s">
        <v>16</v>
      </c>
      <c r="C37" s="25">
        <v>2599800</v>
      </c>
      <c r="D37" s="25">
        <v>2389600</v>
      </c>
      <c r="E37" s="25">
        <v>2026500.59</v>
      </c>
      <c r="F37" s="25">
        <v>84.805012972882494</v>
      </c>
    </row>
    <row r="38" spans="1:6">
      <c r="A38" s="22" t="s">
        <v>19</v>
      </c>
      <c r="B38" s="16" t="s">
        <v>20</v>
      </c>
      <c r="C38" s="25">
        <v>2102360</v>
      </c>
      <c r="D38" s="25">
        <v>1227160</v>
      </c>
      <c r="E38" s="25">
        <v>722856.36</v>
      </c>
      <c r="F38" s="25">
        <v>58.904817627693205</v>
      </c>
    </row>
    <row r="39" spans="1:6">
      <c r="A39" s="22" t="s">
        <v>21</v>
      </c>
      <c r="B39" s="16" t="s">
        <v>22</v>
      </c>
      <c r="C39" s="25">
        <v>40000</v>
      </c>
      <c r="D39" s="25">
        <v>24000</v>
      </c>
      <c r="E39" s="25">
        <v>23291.040000000001</v>
      </c>
      <c r="F39" s="25">
        <v>97.045999999999992</v>
      </c>
    </row>
    <row r="40" spans="1:6">
      <c r="A40" s="22" t="s">
        <v>166</v>
      </c>
      <c r="B40" s="16" t="s">
        <v>23</v>
      </c>
      <c r="C40" s="25">
        <v>5142100</v>
      </c>
      <c r="D40" s="25">
        <v>2812000</v>
      </c>
      <c r="E40" s="25">
        <v>1584302</v>
      </c>
      <c r="F40" s="25">
        <v>56.340753911806537</v>
      </c>
    </row>
    <row r="41" spans="1:6">
      <c r="A41" s="22" t="s">
        <v>167</v>
      </c>
      <c r="B41" s="16" t="s">
        <v>24</v>
      </c>
      <c r="C41" s="25">
        <v>1777000</v>
      </c>
      <c r="D41" s="25">
        <v>933100</v>
      </c>
      <c r="E41" s="25">
        <v>760720.68</v>
      </c>
      <c r="F41" s="25">
        <v>81.526168685028409</v>
      </c>
    </row>
    <row r="42" spans="1:6">
      <c r="A42" s="22" t="s">
        <v>168</v>
      </c>
      <c r="B42" s="16" t="s">
        <v>25</v>
      </c>
      <c r="C42" s="25">
        <v>171550</v>
      </c>
      <c r="D42" s="25">
        <v>93900</v>
      </c>
      <c r="E42" s="25">
        <v>47560.21</v>
      </c>
      <c r="F42" s="25">
        <v>50.649850905218315</v>
      </c>
    </row>
    <row r="43" spans="1:6">
      <c r="A43" s="22" t="s">
        <v>169</v>
      </c>
      <c r="B43" s="16" t="s">
        <v>26</v>
      </c>
      <c r="C43" s="25">
        <v>2618250</v>
      </c>
      <c r="D43" s="25">
        <v>1311200</v>
      </c>
      <c r="E43" s="25">
        <v>652399.85</v>
      </c>
      <c r="F43" s="25">
        <v>49.755937309334961</v>
      </c>
    </row>
    <row r="44" spans="1:6">
      <c r="A44" s="22" t="s">
        <v>170</v>
      </c>
      <c r="B44" s="16" t="s">
        <v>27</v>
      </c>
      <c r="C44" s="25">
        <v>227600</v>
      </c>
      <c r="D44" s="25">
        <v>137300</v>
      </c>
      <c r="E44" s="25">
        <v>96870.58</v>
      </c>
      <c r="F44" s="25">
        <v>70.55395484340859</v>
      </c>
    </row>
    <row r="45" spans="1:6" ht="31.2">
      <c r="A45" s="22" t="s">
        <v>171</v>
      </c>
      <c r="B45" s="16" t="s">
        <v>28</v>
      </c>
      <c r="C45" s="25">
        <v>347700</v>
      </c>
      <c r="D45" s="25">
        <v>336500</v>
      </c>
      <c r="E45" s="25">
        <v>26750.68</v>
      </c>
      <c r="F45" s="25">
        <v>7.9496820208023777</v>
      </c>
    </row>
    <row r="46" spans="1:6" ht="31.2">
      <c r="A46" s="22" t="s">
        <v>29</v>
      </c>
      <c r="B46" s="16" t="s">
        <v>30</v>
      </c>
      <c r="C46" s="25">
        <v>2240</v>
      </c>
      <c r="D46" s="25">
        <v>2240</v>
      </c>
      <c r="E46" s="25">
        <v>0</v>
      </c>
      <c r="F46" s="25">
        <v>0</v>
      </c>
    </row>
    <row r="47" spans="1:6" ht="46.8">
      <c r="A47" s="22" t="s">
        <v>31</v>
      </c>
      <c r="B47" s="16" t="s">
        <v>32</v>
      </c>
      <c r="C47" s="25">
        <v>2240</v>
      </c>
      <c r="D47" s="25">
        <v>2240</v>
      </c>
      <c r="E47" s="25">
        <v>0</v>
      </c>
      <c r="F47" s="25">
        <v>0</v>
      </c>
    </row>
    <row r="48" spans="1:6">
      <c r="A48" s="22" t="s">
        <v>37</v>
      </c>
      <c r="B48" s="16" t="s">
        <v>38</v>
      </c>
      <c r="C48" s="25">
        <v>261500</v>
      </c>
      <c r="D48" s="25">
        <v>156000</v>
      </c>
      <c r="E48" s="25">
        <v>122151.84</v>
      </c>
      <c r="F48" s="25">
        <v>78.302461538461529</v>
      </c>
    </row>
    <row r="49" spans="1:6" ht="31.2">
      <c r="A49" s="21" t="s">
        <v>41</v>
      </c>
      <c r="B49" s="15" t="s">
        <v>42</v>
      </c>
      <c r="C49" s="24">
        <v>50000</v>
      </c>
      <c r="D49" s="24">
        <v>12500</v>
      </c>
      <c r="E49" s="24">
        <v>4400</v>
      </c>
      <c r="F49" s="24">
        <v>35.199999999999996</v>
      </c>
    </row>
    <row r="50" spans="1:6">
      <c r="A50" s="22" t="s">
        <v>3</v>
      </c>
      <c r="B50" s="16" t="s">
        <v>4</v>
      </c>
      <c r="C50" s="25">
        <v>50000</v>
      </c>
      <c r="D50" s="25">
        <v>12500</v>
      </c>
      <c r="E50" s="25">
        <v>4400</v>
      </c>
      <c r="F50" s="25">
        <v>35.199999999999996</v>
      </c>
    </row>
    <row r="51" spans="1:6">
      <c r="A51" s="22" t="s">
        <v>13</v>
      </c>
      <c r="B51" s="16" t="s">
        <v>14</v>
      </c>
      <c r="C51" s="25">
        <v>50000</v>
      </c>
      <c r="D51" s="25">
        <v>12500</v>
      </c>
      <c r="E51" s="25">
        <v>4400</v>
      </c>
      <c r="F51" s="25">
        <v>35.199999999999996</v>
      </c>
    </row>
    <row r="52" spans="1:6" ht="31.2">
      <c r="A52" s="22" t="s">
        <v>29</v>
      </c>
      <c r="B52" s="16" t="s">
        <v>30</v>
      </c>
      <c r="C52" s="25">
        <v>50000</v>
      </c>
      <c r="D52" s="25">
        <v>12500</v>
      </c>
      <c r="E52" s="25">
        <v>4400</v>
      </c>
      <c r="F52" s="25">
        <v>35.199999999999996</v>
      </c>
    </row>
    <row r="53" spans="1:6" ht="46.8">
      <c r="A53" s="22" t="s">
        <v>31</v>
      </c>
      <c r="B53" s="16" t="s">
        <v>32</v>
      </c>
      <c r="C53" s="25">
        <v>50000</v>
      </c>
      <c r="D53" s="25">
        <v>12500</v>
      </c>
      <c r="E53" s="25">
        <v>4400</v>
      </c>
      <c r="F53" s="25">
        <v>35.199999999999996</v>
      </c>
    </row>
    <row r="54" spans="1:6">
      <c r="A54" s="21" t="s">
        <v>43</v>
      </c>
      <c r="B54" s="15" t="s">
        <v>44</v>
      </c>
      <c r="C54" s="24">
        <v>2576170</v>
      </c>
      <c r="D54" s="24">
        <v>1455000</v>
      </c>
      <c r="E54" s="24">
        <v>845514.68</v>
      </c>
      <c r="F54" s="24">
        <v>58.110974570446736</v>
      </c>
    </row>
    <row r="55" spans="1:6">
      <c r="A55" s="22" t="s">
        <v>3</v>
      </c>
      <c r="B55" s="16" t="s">
        <v>4</v>
      </c>
      <c r="C55" s="25">
        <v>2576170</v>
      </c>
      <c r="D55" s="25">
        <v>1455000</v>
      </c>
      <c r="E55" s="25">
        <v>845514.68</v>
      </c>
      <c r="F55" s="25">
        <v>58.110974570446736</v>
      </c>
    </row>
    <row r="56" spans="1:6">
      <c r="A56" s="22" t="s">
        <v>13</v>
      </c>
      <c r="B56" s="16" t="s">
        <v>14</v>
      </c>
      <c r="C56" s="25">
        <v>1926170</v>
      </c>
      <c r="D56" s="25">
        <v>875000</v>
      </c>
      <c r="E56" s="25">
        <v>504725</v>
      </c>
      <c r="F56" s="25">
        <v>57.682857142857145</v>
      </c>
    </row>
    <row r="57" spans="1:6">
      <c r="A57" s="22" t="s">
        <v>15</v>
      </c>
      <c r="B57" s="16" t="s">
        <v>16</v>
      </c>
      <c r="C57" s="25">
        <v>700000</v>
      </c>
      <c r="D57" s="25">
        <v>484700</v>
      </c>
      <c r="E57" s="25">
        <v>236585</v>
      </c>
      <c r="F57" s="25">
        <v>48.810604497627395</v>
      </c>
    </row>
    <row r="58" spans="1:6">
      <c r="A58" s="22" t="s">
        <v>19</v>
      </c>
      <c r="B58" s="16" t="s">
        <v>20</v>
      </c>
      <c r="C58" s="25">
        <v>1226170</v>
      </c>
      <c r="D58" s="25">
        <v>390300</v>
      </c>
      <c r="E58" s="25">
        <v>268140</v>
      </c>
      <c r="F58" s="25">
        <v>68.700999231360498</v>
      </c>
    </row>
    <row r="59" spans="1:6">
      <c r="A59" s="22" t="s">
        <v>176</v>
      </c>
      <c r="B59" s="16" t="s">
        <v>35</v>
      </c>
      <c r="C59" s="25">
        <v>300000</v>
      </c>
      <c r="D59" s="25">
        <v>230000</v>
      </c>
      <c r="E59" s="25">
        <v>160247.67000000001</v>
      </c>
      <c r="F59" s="25">
        <v>69.672899999999998</v>
      </c>
    </row>
    <row r="60" spans="1:6">
      <c r="A60" s="22" t="s">
        <v>177</v>
      </c>
      <c r="B60" s="16" t="s">
        <v>36</v>
      </c>
      <c r="C60" s="25">
        <v>300000</v>
      </c>
      <c r="D60" s="25">
        <v>230000</v>
      </c>
      <c r="E60" s="25">
        <v>160247.67000000001</v>
      </c>
      <c r="F60" s="25">
        <v>69.672899999999998</v>
      </c>
    </row>
    <row r="61" spans="1:6">
      <c r="A61" s="22" t="s">
        <v>37</v>
      </c>
      <c r="B61" s="16" t="s">
        <v>38</v>
      </c>
      <c r="C61" s="25">
        <v>350000</v>
      </c>
      <c r="D61" s="25">
        <v>350000</v>
      </c>
      <c r="E61" s="25">
        <v>180542.01</v>
      </c>
      <c r="F61" s="25">
        <v>51.583431428571437</v>
      </c>
    </row>
    <row r="62" spans="1:6" ht="31.2">
      <c r="A62" s="21" t="s">
        <v>178</v>
      </c>
      <c r="B62" s="15" t="s">
        <v>45</v>
      </c>
      <c r="C62" s="24">
        <v>21935284</v>
      </c>
      <c r="D62" s="24">
        <v>12342904</v>
      </c>
      <c r="E62" s="24">
        <v>11197897.15</v>
      </c>
      <c r="F62" s="24">
        <v>90.723359348820992</v>
      </c>
    </row>
    <row r="63" spans="1:6">
      <c r="A63" s="22" t="s">
        <v>3</v>
      </c>
      <c r="B63" s="16" t="s">
        <v>4</v>
      </c>
      <c r="C63" s="25">
        <v>21935284</v>
      </c>
      <c r="D63" s="25">
        <v>12342904</v>
      </c>
      <c r="E63" s="25">
        <v>11197897.15</v>
      </c>
      <c r="F63" s="25">
        <v>90.723359348820992</v>
      </c>
    </row>
    <row r="64" spans="1:6">
      <c r="A64" s="22" t="s">
        <v>174</v>
      </c>
      <c r="B64" s="16" t="s">
        <v>33</v>
      </c>
      <c r="C64" s="25">
        <v>21935284</v>
      </c>
      <c r="D64" s="25">
        <v>12342904</v>
      </c>
      <c r="E64" s="25">
        <v>11197897.15</v>
      </c>
      <c r="F64" s="25">
        <v>90.723359348820992</v>
      </c>
    </row>
    <row r="65" spans="1:6" ht="31.2">
      <c r="A65" s="22" t="s">
        <v>175</v>
      </c>
      <c r="B65" s="16" t="s">
        <v>34</v>
      </c>
      <c r="C65" s="25">
        <v>21935284</v>
      </c>
      <c r="D65" s="25">
        <v>12342904</v>
      </c>
      <c r="E65" s="25">
        <v>11197897.15</v>
      </c>
      <c r="F65" s="25">
        <v>90.723359348820992</v>
      </c>
    </row>
    <row r="66" spans="1:6">
      <c r="A66" s="21" t="s">
        <v>5</v>
      </c>
      <c r="B66" s="15" t="s">
        <v>46</v>
      </c>
      <c r="C66" s="24">
        <v>8941500</v>
      </c>
      <c r="D66" s="24">
        <v>5537000</v>
      </c>
      <c r="E66" s="24">
        <v>4107433.92</v>
      </c>
      <c r="F66" s="24">
        <v>74.181577027271089</v>
      </c>
    </row>
    <row r="67" spans="1:6">
      <c r="A67" s="22" t="s">
        <v>3</v>
      </c>
      <c r="B67" s="16" t="s">
        <v>4</v>
      </c>
      <c r="C67" s="25">
        <v>8941500</v>
      </c>
      <c r="D67" s="25">
        <v>5537000</v>
      </c>
      <c r="E67" s="25">
        <v>4107433.92</v>
      </c>
      <c r="F67" s="25">
        <v>74.181577027271089</v>
      </c>
    </row>
    <row r="68" spans="1:6">
      <c r="A68" s="22" t="s">
        <v>174</v>
      </c>
      <c r="B68" s="16" t="s">
        <v>33</v>
      </c>
      <c r="C68" s="25">
        <v>8941500</v>
      </c>
      <c r="D68" s="25">
        <v>5537000</v>
      </c>
      <c r="E68" s="25">
        <v>4107433.92</v>
      </c>
      <c r="F68" s="25">
        <v>74.181577027271089</v>
      </c>
    </row>
    <row r="69" spans="1:6" ht="31.2">
      <c r="A69" s="22" t="s">
        <v>175</v>
      </c>
      <c r="B69" s="16" t="s">
        <v>34</v>
      </c>
      <c r="C69" s="25">
        <v>8941500</v>
      </c>
      <c r="D69" s="25">
        <v>5537000</v>
      </c>
      <c r="E69" s="25">
        <v>4107433.92</v>
      </c>
      <c r="F69" s="25">
        <v>74.181577027271089</v>
      </c>
    </row>
    <row r="70" spans="1:6" ht="46.8">
      <c r="A70" s="21" t="s">
        <v>9</v>
      </c>
      <c r="B70" s="15" t="s">
        <v>47</v>
      </c>
      <c r="C70" s="24">
        <v>8963200</v>
      </c>
      <c r="D70" s="24">
        <v>6160654</v>
      </c>
      <c r="E70" s="24">
        <v>4543070.1399999997</v>
      </c>
      <c r="F70" s="24">
        <v>73.743309395398597</v>
      </c>
    </row>
    <row r="71" spans="1:6">
      <c r="A71" s="22" t="s">
        <v>3</v>
      </c>
      <c r="B71" s="16" t="s">
        <v>4</v>
      </c>
      <c r="C71" s="25">
        <v>8963200</v>
      </c>
      <c r="D71" s="25">
        <v>6160654</v>
      </c>
      <c r="E71" s="25">
        <v>4543070.1399999997</v>
      </c>
      <c r="F71" s="25">
        <v>73.743309395398597</v>
      </c>
    </row>
    <row r="72" spans="1:6">
      <c r="A72" s="22" t="s">
        <v>174</v>
      </c>
      <c r="B72" s="16" t="s">
        <v>33</v>
      </c>
      <c r="C72" s="25">
        <v>8963200</v>
      </c>
      <c r="D72" s="25">
        <v>6160654</v>
      </c>
      <c r="E72" s="25">
        <v>4543070.1399999997</v>
      </c>
      <c r="F72" s="25">
        <v>73.743309395398597</v>
      </c>
    </row>
    <row r="73" spans="1:6" ht="31.2">
      <c r="A73" s="22" t="s">
        <v>175</v>
      </c>
      <c r="B73" s="16" t="s">
        <v>34</v>
      </c>
      <c r="C73" s="25">
        <v>8963200</v>
      </c>
      <c r="D73" s="25">
        <v>6160654</v>
      </c>
      <c r="E73" s="25">
        <v>4543070.1399999997</v>
      </c>
      <c r="F73" s="25">
        <v>73.743309395398597</v>
      </c>
    </row>
    <row r="74" spans="1:6">
      <c r="A74" s="21" t="s">
        <v>179</v>
      </c>
      <c r="B74" s="15" t="s">
        <v>48</v>
      </c>
      <c r="C74" s="24">
        <v>1629600</v>
      </c>
      <c r="D74" s="24">
        <v>953500</v>
      </c>
      <c r="E74" s="24">
        <v>878850.41</v>
      </c>
      <c r="F74" s="24">
        <v>92.170992134242269</v>
      </c>
    </row>
    <row r="75" spans="1:6">
      <c r="A75" s="22" t="s">
        <v>3</v>
      </c>
      <c r="B75" s="16" t="s">
        <v>4</v>
      </c>
      <c r="C75" s="25">
        <v>1629600</v>
      </c>
      <c r="D75" s="25">
        <v>953500</v>
      </c>
      <c r="E75" s="25">
        <v>878850.41</v>
      </c>
      <c r="F75" s="25">
        <v>92.170992134242269</v>
      </c>
    </row>
    <row r="76" spans="1:6">
      <c r="A76" s="22" t="s">
        <v>174</v>
      </c>
      <c r="B76" s="16" t="s">
        <v>33</v>
      </c>
      <c r="C76" s="25">
        <v>1629600</v>
      </c>
      <c r="D76" s="25">
        <v>953500</v>
      </c>
      <c r="E76" s="25">
        <v>878850.41</v>
      </c>
      <c r="F76" s="25">
        <v>92.170992134242269</v>
      </c>
    </row>
    <row r="77" spans="1:6" ht="31.2">
      <c r="A77" s="22" t="s">
        <v>175</v>
      </c>
      <c r="B77" s="16" t="s">
        <v>34</v>
      </c>
      <c r="C77" s="25">
        <v>1629600</v>
      </c>
      <c r="D77" s="25">
        <v>953500</v>
      </c>
      <c r="E77" s="25">
        <v>878850.41</v>
      </c>
      <c r="F77" s="25">
        <v>92.170992134242269</v>
      </c>
    </row>
    <row r="78" spans="1:6" ht="31.2">
      <c r="A78" s="21" t="s">
        <v>180</v>
      </c>
      <c r="B78" s="15" t="s">
        <v>50</v>
      </c>
      <c r="C78" s="24">
        <v>4999900</v>
      </c>
      <c r="D78" s="24">
        <v>2675900</v>
      </c>
      <c r="E78" s="24">
        <v>1787500</v>
      </c>
      <c r="F78" s="24">
        <v>66.799955155274858</v>
      </c>
    </row>
    <row r="79" spans="1:6">
      <c r="A79" s="22" t="s">
        <v>3</v>
      </c>
      <c r="B79" s="16" t="s">
        <v>4</v>
      </c>
      <c r="C79" s="25">
        <v>4999900</v>
      </c>
      <c r="D79" s="25">
        <v>2675900</v>
      </c>
      <c r="E79" s="25">
        <v>1787500</v>
      </c>
      <c r="F79" s="25">
        <v>66.799955155274858</v>
      </c>
    </row>
    <row r="80" spans="1:6">
      <c r="A80" s="22" t="s">
        <v>13</v>
      </c>
      <c r="B80" s="16" t="s">
        <v>14</v>
      </c>
      <c r="C80" s="25">
        <v>999900</v>
      </c>
      <c r="D80" s="25">
        <v>634900</v>
      </c>
      <c r="E80" s="25">
        <v>31000</v>
      </c>
      <c r="F80" s="25">
        <v>4.882658686407308</v>
      </c>
    </row>
    <row r="81" spans="1:6">
      <c r="A81" s="22" t="s">
        <v>15</v>
      </c>
      <c r="B81" s="16" t="s">
        <v>16</v>
      </c>
      <c r="C81" s="25">
        <v>89900</v>
      </c>
      <c r="D81" s="25">
        <v>89900</v>
      </c>
      <c r="E81" s="25">
        <v>21000</v>
      </c>
      <c r="F81" s="25">
        <v>23.359288097886541</v>
      </c>
    </row>
    <row r="82" spans="1:6">
      <c r="A82" s="22" t="s">
        <v>19</v>
      </c>
      <c r="B82" s="16" t="s">
        <v>20</v>
      </c>
      <c r="C82" s="25">
        <v>910000</v>
      </c>
      <c r="D82" s="25">
        <v>545000</v>
      </c>
      <c r="E82" s="25">
        <v>10000</v>
      </c>
      <c r="F82" s="25">
        <v>1.834862385321101</v>
      </c>
    </row>
    <row r="83" spans="1:6">
      <c r="A83" s="22" t="s">
        <v>176</v>
      </c>
      <c r="B83" s="16" t="s">
        <v>35</v>
      </c>
      <c r="C83" s="25">
        <v>4000000</v>
      </c>
      <c r="D83" s="25">
        <v>2041000</v>
      </c>
      <c r="E83" s="25">
        <v>1756500</v>
      </c>
      <c r="F83" s="25">
        <v>86.060754532092105</v>
      </c>
    </row>
    <row r="84" spans="1:6">
      <c r="A84" s="22" t="s">
        <v>177</v>
      </c>
      <c r="B84" s="16" t="s">
        <v>36</v>
      </c>
      <c r="C84" s="25">
        <v>4000000</v>
      </c>
      <c r="D84" s="25">
        <v>2041000</v>
      </c>
      <c r="E84" s="25">
        <v>1756500</v>
      </c>
      <c r="F84" s="25">
        <v>86.060754532092105</v>
      </c>
    </row>
    <row r="85" spans="1:6" ht="31.2">
      <c r="A85" s="21" t="s">
        <v>155</v>
      </c>
      <c r="B85" s="15" t="s">
        <v>156</v>
      </c>
      <c r="C85" s="24">
        <v>0</v>
      </c>
      <c r="D85" s="24">
        <v>0</v>
      </c>
      <c r="E85" s="24">
        <v>0</v>
      </c>
      <c r="F85" s="24">
        <v>0</v>
      </c>
    </row>
    <row r="86" spans="1:6">
      <c r="A86" s="22" t="s">
        <v>3</v>
      </c>
      <c r="B86" s="16" t="s">
        <v>4</v>
      </c>
      <c r="C86" s="25">
        <v>0</v>
      </c>
      <c r="D86" s="25">
        <v>0</v>
      </c>
      <c r="E86" s="25">
        <v>0</v>
      </c>
      <c r="F86" s="25">
        <v>0</v>
      </c>
    </row>
    <row r="87" spans="1:6">
      <c r="A87" s="22" t="s">
        <v>13</v>
      </c>
      <c r="B87" s="16" t="s">
        <v>14</v>
      </c>
      <c r="C87" s="25">
        <v>0</v>
      </c>
      <c r="D87" s="25">
        <v>0</v>
      </c>
      <c r="E87" s="25">
        <v>0</v>
      </c>
      <c r="F87" s="25">
        <v>0</v>
      </c>
    </row>
    <row r="88" spans="1:6">
      <c r="A88" s="22" t="s">
        <v>19</v>
      </c>
      <c r="B88" s="16" t="s">
        <v>20</v>
      </c>
      <c r="C88" s="25">
        <v>0</v>
      </c>
      <c r="D88" s="25">
        <v>0</v>
      </c>
      <c r="E88" s="25">
        <v>0</v>
      </c>
      <c r="F88" s="25">
        <v>0</v>
      </c>
    </row>
    <row r="89" spans="1:6">
      <c r="A89" s="21" t="s">
        <v>181</v>
      </c>
      <c r="B89" s="15" t="s">
        <v>51</v>
      </c>
      <c r="C89" s="24">
        <v>9119200</v>
      </c>
      <c r="D89" s="24">
        <v>5410600</v>
      </c>
      <c r="E89" s="24">
        <v>2609703.8100000005</v>
      </c>
      <c r="F89" s="24">
        <v>48.233168410157852</v>
      </c>
    </row>
    <row r="90" spans="1:6">
      <c r="A90" s="22" t="s">
        <v>3</v>
      </c>
      <c r="B90" s="16" t="s">
        <v>4</v>
      </c>
      <c r="C90" s="25">
        <v>9119200</v>
      </c>
      <c r="D90" s="25">
        <v>5410600</v>
      </c>
      <c r="E90" s="25">
        <v>2609703.8100000005</v>
      </c>
      <c r="F90" s="25">
        <v>48.233168410157852</v>
      </c>
    </row>
    <row r="91" spans="1:6">
      <c r="A91" s="22" t="s">
        <v>13</v>
      </c>
      <c r="B91" s="16" t="s">
        <v>14</v>
      </c>
      <c r="C91" s="25">
        <v>9119200</v>
      </c>
      <c r="D91" s="25">
        <v>5410600</v>
      </c>
      <c r="E91" s="25">
        <v>2609703.8100000005</v>
      </c>
      <c r="F91" s="25">
        <v>48.233168410157852</v>
      </c>
    </row>
    <row r="92" spans="1:6">
      <c r="A92" s="22" t="s">
        <v>15</v>
      </c>
      <c r="B92" s="16" t="s">
        <v>16</v>
      </c>
      <c r="C92" s="25">
        <v>43000</v>
      </c>
      <c r="D92" s="25">
        <v>43000</v>
      </c>
      <c r="E92" s="25">
        <v>35900</v>
      </c>
      <c r="F92" s="25">
        <v>83.488372093023258</v>
      </c>
    </row>
    <row r="93" spans="1:6">
      <c r="A93" s="22" t="s">
        <v>19</v>
      </c>
      <c r="B93" s="16" t="s">
        <v>20</v>
      </c>
      <c r="C93" s="25">
        <v>8070500</v>
      </c>
      <c r="D93" s="25">
        <v>4744500</v>
      </c>
      <c r="E93" s="25">
        <v>2267062.4900000002</v>
      </c>
      <c r="F93" s="25">
        <v>47.782959005163875</v>
      </c>
    </row>
    <row r="94" spans="1:6">
      <c r="A94" s="22" t="s">
        <v>166</v>
      </c>
      <c r="B94" s="16" t="s">
        <v>23</v>
      </c>
      <c r="C94" s="25">
        <v>1005700</v>
      </c>
      <c r="D94" s="25">
        <v>623100</v>
      </c>
      <c r="E94" s="25">
        <v>306741.31999999995</v>
      </c>
      <c r="F94" s="25">
        <v>49.228265125982979</v>
      </c>
    </row>
    <row r="95" spans="1:6">
      <c r="A95" s="22" t="s">
        <v>168</v>
      </c>
      <c r="B95" s="16" t="s">
        <v>25</v>
      </c>
      <c r="C95" s="25">
        <v>6000</v>
      </c>
      <c r="D95" s="25">
        <v>5400</v>
      </c>
      <c r="E95" s="25">
        <v>0</v>
      </c>
      <c r="F95" s="25">
        <v>0</v>
      </c>
    </row>
    <row r="96" spans="1:6">
      <c r="A96" s="22" t="s">
        <v>169</v>
      </c>
      <c r="B96" s="16" t="s">
        <v>26</v>
      </c>
      <c r="C96" s="25">
        <v>9900</v>
      </c>
      <c r="D96" s="25">
        <v>7200</v>
      </c>
      <c r="E96" s="25">
        <v>1183.97</v>
      </c>
      <c r="F96" s="25">
        <v>16.444027777777777</v>
      </c>
    </row>
    <row r="97" spans="1:6" ht="31.2">
      <c r="A97" s="22" t="s">
        <v>171</v>
      </c>
      <c r="B97" s="16" t="s">
        <v>28</v>
      </c>
      <c r="C97" s="25">
        <v>989800</v>
      </c>
      <c r="D97" s="25">
        <v>610500</v>
      </c>
      <c r="E97" s="25">
        <v>305557.34999999998</v>
      </c>
      <c r="F97" s="25">
        <v>50.050343980343982</v>
      </c>
    </row>
    <row r="98" spans="1:6">
      <c r="A98" s="21" t="s">
        <v>219</v>
      </c>
      <c r="B98" s="15" t="s">
        <v>117</v>
      </c>
      <c r="C98" s="24">
        <v>3000</v>
      </c>
      <c r="D98" s="24">
        <v>3000</v>
      </c>
      <c r="E98" s="24">
        <v>3000</v>
      </c>
      <c r="F98" s="24">
        <v>100</v>
      </c>
    </row>
    <row r="99" spans="1:6">
      <c r="A99" s="22" t="s">
        <v>3</v>
      </c>
      <c r="B99" s="16" t="s">
        <v>4</v>
      </c>
      <c r="C99" s="25">
        <v>3000</v>
      </c>
      <c r="D99" s="25">
        <v>3000</v>
      </c>
      <c r="E99" s="25">
        <v>3000</v>
      </c>
      <c r="F99" s="25">
        <v>100</v>
      </c>
    </row>
    <row r="100" spans="1:6">
      <c r="A100" s="22" t="s">
        <v>13</v>
      </c>
      <c r="B100" s="16" t="s">
        <v>14</v>
      </c>
      <c r="C100" s="25">
        <v>3000</v>
      </c>
      <c r="D100" s="25">
        <v>3000</v>
      </c>
      <c r="E100" s="25">
        <v>3000</v>
      </c>
      <c r="F100" s="25">
        <v>100</v>
      </c>
    </row>
    <row r="101" spans="1:6">
      <c r="A101" s="22" t="s">
        <v>19</v>
      </c>
      <c r="B101" s="16" t="s">
        <v>20</v>
      </c>
      <c r="C101" s="25">
        <v>3000</v>
      </c>
      <c r="D101" s="25">
        <v>3000</v>
      </c>
      <c r="E101" s="25">
        <v>3000</v>
      </c>
      <c r="F101" s="25">
        <v>100</v>
      </c>
    </row>
    <row r="102" spans="1:6" ht="31.2">
      <c r="A102" s="21" t="s">
        <v>183</v>
      </c>
      <c r="B102" s="15" t="s">
        <v>52</v>
      </c>
      <c r="C102" s="24">
        <v>110000</v>
      </c>
      <c r="D102" s="24">
        <v>110000</v>
      </c>
      <c r="E102" s="24">
        <v>105295</v>
      </c>
      <c r="F102" s="24">
        <v>95.722727272727269</v>
      </c>
    </row>
    <row r="103" spans="1:6">
      <c r="A103" s="22" t="s">
        <v>3</v>
      </c>
      <c r="B103" s="16" t="s">
        <v>4</v>
      </c>
      <c r="C103" s="25">
        <v>110000</v>
      </c>
      <c r="D103" s="25">
        <v>110000</v>
      </c>
      <c r="E103" s="25">
        <v>105295</v>
      </c>
      <c r="F103" s="25">
        <v>95.722727272727269</v>
      </c>
    </row>
    <row r="104" spans="1:6">
      <c r="A104" s="22" t="s">
        <v>37</v>
      </c>
      <c r="B104" s="16" t="s">
        <v>38</v>
      </c>
      <c r="C104" s="25">
        <v>110000</v>
      </c>
      <c r="D104" s="25">
        <v>110000</v>
      </c>
      <c r="E104" s="25">
        <v>105295</v>
      </c>
      <c r="F104" s="25">
        <v>95.722727272727269</v>
      </c>
    </row>
    <row r="105" spans="1:6" ht="31.2">
      <c r="A105" s="21" t="s">
        <v>218</v>
      </c>
      <c r="B105" s="15" t="s">
        <v>53</v>
      </c>
      <c r="C105" s="24">
        <v>91000</v>
      </c>
      <c r="D105" s="24">
        <v>91000</v>
      </c>
      <c r="E105" s="24">
        <v>21000</v>
      </c>
      <c r="F105" s="24">
        <v>23.076923076923077</v>
      </c>
    </row>
    <row r="106" spans="1:6">
      <c r="A106" s="22" t="s">
        <v>3</v>
      </c>
      <c r="B106" s="16" t="s">
        <v>4</v>
      </c>
      <c r="C106" s="25">
        <v>91000</v>
      </c>
      <c r="D106" s="25">
        <v>91000</v>
      </c>
      <c r="E106" s="25">
        <v>21000</v>
      </c>
      <c r="F106" s="25">
        <v>23.076923076923077</v>
      </c>
    </row>
    <row r="107" spans="1:6">
      <c r="A107" s="22" t="s">
        <v>13</v>
      </c>
      <c r="B107" s="16" t="s">
        <v>14</v>
      </c>
      <c r="C107" s="25">
        <v>91000</v>
      </c>
      <c r="D107" s="25">
        <v>91000</v>
      </c>
      <c r="E107" s="25">
        <v>21000</v>
      </c>
      <c r="F107" s="25">
        <v>23.076923076923077</v>
      </c>
    </row>
    <row r="108" spans="1:6">
      <c r="A108" s="22" t="s">
        <v>19</v>
      </c>
      <c r="B108" s="16" t="s">
        <v>20</v>
      </c>
      <c r="C108" s="25">
        <v>91000</v>
      </c>
      <c r="D108" s="25">
        <v>91000</v>
      </c>
      <c r="E108" s="25">
        <v>21000</v>
      </c>
      <c r="F108" s="25">
        <v>23.076923076923077</v>
      </c>
    </row>
    <row r="109" spans="1:6" ht="31.2">
      <c r="A109" s="21" t="s">
        <v>184</v>
      </c>
      <c r="B109" s="15" t="s">
        <v>54</v>
      </c>
      <c r="C109" s="24">
        <v>21287101</v>
      </c>
      <c r="D109" s="24">
        <v>12604501</v>
      </c>
      <c r="E109" s="24">
        <v>10796761.049999999</v>
      </c>
      <c r="F109" s="24">
        <v>85.657980827642433</v>
      </c>
    </row>
    <row r="110" spans="1:6">
      <c r="A110" s="22" t="s">
        <v>3</v>
      </c>
      <c r="B110" s="16" t="s">
        <v>4</v>
      </c>
      <c r="C110" s="25">
        <v>21287101</v>
      </c>
      <c r="D110" s="25">
        <v>12604501</v>
      </c>
      <c r="E110" s="25">
        <v>10796761.049999999</v>
      </c>
      <c r="F110" s="25">
        <v>85.657980827642433</v>
      </c>
    </row>
    <row r="111" spans="1:6">
      <c r="A111" s="22" t="s">
        <v>5</v>
      </c>
      <c r="B111" s="16" t="s">
        <v>6</v>
      </c>
      <c r="C111" s="25">
        <v>18973100</v>
      </c>
      <c r="D111" s="25">
        <v>11620000</v>
      </c>
      <c r="E111" s="25">
        <v>9964391.6099999994</v>
      </c>
      <c r="F111" s="25">
        <v>85.752079259896732</v>
      </c>
    </row>
    <row r="112" spans="1:6">
      <c r="A112" s="22" t="s">
        <v>7</v>
      </c>
      <c r="B112" s="16" t="s">
        <v>8</v>
      </c>
      <c r="C112" s="25">
        <v>15554200</v>
      </c>
      <c r="D112" s="25">
        <v>9526000</v>
      </c>
      <c r="E112" s="25">
        <v>8162981.1399999997</v>
      </c>
      <c r="F112" s="25">
        <v>85.69159290363217</v>
      </c>
    </row>
    <row r="113" spans="1:6">
      <c r="A113" s="22" t="s">
        <v>9</v>
      </c>
      <c r="B113" s="16" t="s">
        <v>10</v>
      </c>
      <c r="C113" s="25">
        <v>15554200</v>
      </c>
      <c r="D113" s="25">
        <v>9526000</v>
      </c>
      <c r="E113" s="25">
        <v>8162981.1399999997</v>
      </c>
      <c r="F113" s="25">
        <v>85.69159290363217</v>
      </c>
    </row>
    <row r="114" spans="1:6">
      <c r="A114" s="22" t="s">
        <v>11</v>
      </c>
      <c r="B114" s="16" t="s">
        <v>12</v>
      </c>
      <c r="C114" s="25">
        <v>3418900</v>
      </c>
      <c r="D114" s="25">
        <v>2094000</v>
      </c>
      <c r="E114" s="25">
        <v>1801410.47</v>
      </c>
      <c r="F114" s="25">
        <v>86.027243075453669</v>
      </c>
    </row>
    <row r="115" spans="1:6">
      <c r="A115" s="22" t="s">
        <v>13</v>
      </c>
      <c r="B115" s="16" t="s">
        <v>14</v>
      </c>
      <c r="C115" s="25">
        <v>2314001</v>
      </c>
      <c r="D115" s="25">
        <v>984501</v>
      </c>
      <c r="E115" s="25">
        <v>832369.44</v>
      </c>
      <c r="F115" s="25">
        <v>84.547343273394333</v>
      </c>
    </row>
    <row r="116" spans="1:6">
      <c r="A116" s="22" t="s">
        <v>15</v>
      </c>
      <c r="B116" s="16" t="s">
        <v>16</v>
      </c>
      <c r="C116" s="25">
        <v>1346351</v>
      </c>
      <c r="D116" s="25">
        <v>423951</v>
      </c>
      <c r="E116" s="25">
        <v>423865.58</v>
      </c>
      <c r="F116" s="25">
        <v>99.979851445096259</v>
      </c>
    </row>
    <row r="117" spans="1:6">
      <c r="A117" s="22" t="s">
        <v>19</v>
      </c>
      <c r="B117" s="16" t="s">
        <v>20</v>
      </c>
      <c r="C117" s="25">
        <v>631300</v>
      </c>
      <c r="D117" s="25">
        <v>362200</v>
      </c>
      <c r="E117" s="25">
        <v>278093.59999999998</v>
      </c>
      <c r="F117" s="25">
        <v>76.779017117614572</v>
      </c>
    </row>
    <row r="118" spans="1:6">
      <c r="A118" s="22" t="s">
        <v>166</v>
      </c>
      <c r="B118" s="16" t="s">
        <v>23</v>
      </c>
      <c r="C118" s="25">
        <v>327000</v>
      </c>
      <c r="D118" s="25">
        <v>189000</v>
      </c>
      <c r="E118" s="25">
        <v>130410.26</v>
      </c>
      <c r="F118" s="25">
        <v>69.000137566137568</v>
      </c>
    </row>
    <row r="119" spans="1:6">
      <c r="A119" s="22" t="s">
        <v>167</v>
      </c>
      <c r="B119" s="16" t="s">
        <v>24</v>
      </c>
      <c r="C119" s="25">
        <v>47800</v>
      </c>
      <c r="D119" s="25">
        <v>26000</v>
      </c>
      <c r="E119" s="25">
        <v>22154.720000000001</v>
      </c>
      <c r="F119" s="25">
        <v>85.210461538461544</v>
      </c>
    </row>
    <row r="120" spans="1:6">
      <c r="A120" s="22" t="s">
        <v>168</v>
      </c>
      <c r="B120" s="16" t="s">
        <v>25</v>
      </c>
      <c r="C120" s="25">
        <v>3500</v>
      </c>
      <c r="D120" s="25">
        <v>2000</v>
      </c>
      <c r="E120" s="25">
        <v>564.17999999999995</v>
      </c>
      <c r="F120" s="25">
        <v>28.208999999999996</v>
      </c>
    </row>
    <row r="121" spans="1:6">
      <c r="A121" s="22" t="s">
        <v>169</v>
      </c>
      <c r="B121" s="16" t="s">
        <v>26</v>
      </c>
      <c r="C121" s="25">
        <v>274800</v>
      </c>
      <c r="D121" s="25">
        <v>160300</v>
      </c>
      <c r="E121" s="25">
        <v>107447.12</v>
      </c>
      <c r="F121" s="25">
        <v>67.028771054273236</v>
      </c>
    </row>
    <row r="122" spans="1:6" ht="31.2">
      <c r="A122" s="22" t="s">
        <v>171</v>
      </c>
      <c r="B122" s="16" t="s">
        <v>28</v>
      </c>
      <c r="C122" s="25">
        <v>900</v>
      </c>
      <c r="D122" s="25">
        <v>700</v>
      </c>
      <c r="E122" s="25">
        <v>244.24</v>
      </c>
      <c r="F122" s="25">
        <v>34.891428571428577</v>
      </c>
    </row>
    <row r="123" spans="1:6" ht="31.2">
      <c r="A123" s="22" t="s">
        <v>29</v>
      </c>
      <c r="B123" s="16" t="s">
        <v>30</v>
      </c>
      <c r="C123" s="25">
        <v>9350</v>
      </c>
      <c r="D123" s="25">
        <v>9350</v>
      </c>
      <c r="E123" s="25">
        <v>0</v>
      </c>
      <c r="F123" s="25">
        <v>0</v>
      </c>
    </row>
    <row r="124" spans="1:6" ht="46.8">
      <c r="A124" s="22" t="s">
        <v>31</v>
      </c>
      <c r="B124" s="16" t="s">
        <v>32</v>
      </c>
      <c r="C124" s="25">
        <v>9350</v>
      </c>
      <c r="D124" s="25">
        <v>9350</v>
      </c>
      <c r="E124" s="25">
        <v>0</v>
      </c>
      <c r="F124" s="25">
        <v>0</v>
      </c>
    </row>
    <row r="125" spans="1:6" ht="31.2">
      <c r="A125" s="21" t="s">
        <v>185</v>
      </c>
      <c r="B125" s="15" t="s">
        <v>137</v>
      </c>
      <c r="C125" s="24">
        <v>786030</v>
      </c>
      <c r="D125" s="24">
        <v>460030</v>
      </c>
      <c r="E125" s="24">
        <v>82680</v>
      </c>
      <c r="F125" s="24">
        <v>17.97274090820164</v>
      </c>
    </row>
    <row r="126" spans="1:6">
      <c r="A126" s="22" t="s">
        <v>3</v>
      </c>
      <c r="B126" s="16" t="s">
        <v>4</v>
      </c>
      <c r="C126" s="25">
        <v>786030</v>
      </c>
      <c r="D126" s="25">
        <v>460030</v>
      </c>
      <c r="E126" s="25">
        <v>82680</v>
      </c>
      <c r="F126" s="25">
        <v>17.97274090820164</v>
      </c>
    </row>
    <row r="127" spans="1:6">
      <c r="A127" s="22" t="s">
        <v>13</v>
      </c>
      <c r="B127" s="16" t="s">
        <v>14</v>
      </c>
      <c r="C127" s="25">
        <v>786030</v>
      </c>
      <c r="D127" s="25">
        <v>460030</v>
      </c>
      <c r="E127" s="25">
        <v>82680</v>
      </c>
      <c r="F127" s="25">
        <v>17.97274090820164</v>
      </c>
    </row>
    <row r="128" spans="1:6">
      <c r="A128" s="22" t="s">
        <v>15</v>
      </c>
      <c r="B128" s="16" t="s">
        <v>16</v>
      </c>
      <c r="C128" s="25">
        <v>351030</v>
      </c>
      <c r="D128" s="25">
        <v>250030</v>
      </c>
      <c r="E128" s="25">
        <v>22680</v>
      </c>
      <c r="F128" s="25">
        <v>9.0709114906211248</v>
      </c>
    </row>
    <row r="129" spans="1:6">
      <c r="A129" s="22" t="s">
        <v>19</v>
      </c>
      <c r="B129" s="16" t="s">
        <v>20</v>
      </c>
      <c r="C129" s="25">
        <v>435000</v>
      </c>
      <c r="D129" s="25">
        <v>210000</v>
      </c>
      <c r="E129" s="25">
        <v>60000</v>
      </c>
      <c r="F129" s="25">
        <v>28.571428571428569</v>
      </c>
    </row>
    <row r="130" spans="1:6">
      <c r="A130" s="21" t="s">
        <v>186</v>
      </c>
      <c r="B130" s="15" t="s">
        <v>55</v>
      </c>
      <c r="C130" s="24">
        <v>2105800</v>
      </c>
      <c r="D130" s="24">
        <v>1630800</v>
      </c>
      <c r="E130" s="24">
        <v>992556</v>
      </c>
      <c r="F130" s="24">
        <v>60.863134657836646</v>
      </c>
    </row>
    <row r="131" spans="1:6">
      <c r="A131" s="22" t="s">
        <v>3</v>
      </c>
      <c r="B131" s="16" t="s">
        <v>4</v>
      </c>
      <c r="C131" s="25">
        <v>2105800</v>
      </c>
      <c r="D131" s="25">
        <v>1630800</v>
      </c>
      <c r="E131" s="25">
        <v>992556</v>
      </c>
      <c r="F131" s="25">
        <v>60.863134657836646</v>
      </c>
    </row>
    <row r="132" spans="1:6">
      <c r="A132" s="22" t="s">
        <v>13</v>
      </c>
      <c r="B132" s="16" t="s">
        <v>14</v>
      </c>
      <c r="C132" s="25">
        <v>2105800</v>
      </c>
      <c r="D132" s="25">
        <v>1630800</v>
      </c>
      <c r="E132" s="25">
        <v>992556</v>
      </c>
      <c r="F132" s="25">
        <v>60.863134657836646</v>
      </c>
    </row>
    <row r="133" spans="1:6">
      <c r="A133" s="22" t="s">
        <v>15</v>
      </c>
      <c r="B133" s="16" t="s">
        <v>16</v>
      </c>
      <c r="C133" s="25">
        <v>126000</v>
      </c>
      <c r="D133" s="25">
        <v>126000</v>
      </c>
      <c r="E133" s="25">
        <v>0</v>
      </c>
      <c r="F133" s="25">
        <v>0</v>
      </c>
    </row>
    <row r="134" spans="1:6">
      <c r="A134" s="22" t="s">
        <v>19</v>
      </c>
      <c r="B134" s="16" t="s">
        <v>20</v>
      </c>
      <c r="C134" s="25">
        <v>1979800</v>
      </c>
      <c r="D134" s="25">
        <v>1504800</v>
      </c>
      <c r="E134" s="25">
        <v>992556</v>
      </c>
      <c r="F134" s="25">
        <v>65.959330143540669</v>
      </c>
    </row>
    <row r="135" spans="1:6" ht="31.2">
      <c r="A135" s="21" t="s">
        <v>251</v>
      </c>
      <c r="B135" s="15" t="s">
        <v>252</v>
      </c>
      <c r="C135" s="24">
        <v>590000</v>
      </c>
      <c r="D135" s="24">
        <v>590000</v>
      </c>
      <c r="E135" s="24">
        <v>515137.34</v>
      </c>
      <c r="F135" s="24">
        <v>87.311413559322034</v>
      </c>
    </row>
    <row r="136" spans="1:6">
      <c r="A136" s="22" t="s">
        <v>3</v>
      </c>
      <c r="B136" s="16" t="s">
        <v>4</v>
      </c>
      <c r="C136" s="25">
        <v>590000</v>
      </c>
      <c r="D136" s="25">
        <v>590000</v>
      </c>
      <c r="E136" s="25">
        <v>515137.34</v>
      </c>
      <c r="F136" s="25">
        <v>87.311413559322034</v>
      </c>
    </row>
    <row r="137" spans="1:6">
      <c r="A137" s="22" t="s">
        <v>174</v>
      </c>
      <c r="B137" s="16" t="s">
        <v>33</v>
      </c>
      <c r="C137" s="25">
        <v>590000</v>
      </c>
      <c r="D137" s="25">
        <v>590000</v>
      </c>
      <c r="E137" s="25">
        <v>515137.34</v>
      </c>
      <c r="F137" s="25">
        <v>87.311413559322034</v>
      </c>
    </row>
    <row r="138" spans="1:6" ht="31.2">
      <c r="A138" s="22" t="s">
        <v>175</v>
      </c>
      <c r="B138" s="16" t="s">
        <v>34</v>
      </c>
      <c r="C138" s="25">
        <v>590000</v>
      </c>
      <c r="D138" s="25">
        <v>590000</v>
      </c>
      <c r="E138" s="25">
        <v>515137.34</v>
      </c>
      <c r="F138" s="25">
        <v>87.311413559322034</v>
      </c>
    </row>
    <row r="139" spans="1:6" ht="31.2">
      <c r="A139" s="3" t="s">
        <v>58</v>
      </c>
      <c r="B139" s="4" t="s">
        <v>138</v>
      </c>
      <c r="C139" s="7">
        <v>438816664.63</v>
      </c>
      <c r="D139" s="7">
        <v>257873195.75999999</v>
      </c>
      <c r="E139" s="7">
        <v>221884394.76000008</v>
      </c>
      <c r="F139" s="7">
        <v>86.043993097485654</v>
      </c>
    </row>
    <row r="140" spans="1:6">
      <c r="A140" s="22" t="s">
        <v>3</v>
      </c>
      <c r="B140" s="16" t="s">
        <v>4</v>
      </c>
      <c r="C140" s="25">
        <v>438816664.63</v>
      </c>
      <c r="D140" s="25">
        <v>257873195.75999999</v>
      </c>
      <c r="E140" s="25">
        <v>221884394.76000008</v>
      </c>
      <c r="F140" s="25">
        <v>86.043993097485654</v>
      </c>
    </row>
    <row r="141" spans="1:6">
      <c r="A141" s="22" t="s">
        <v>5</v>
      </c>
      <c r="B141" s="16" t="s">
        <v>6</v>
      </c>
      <c r="C141" s="25">
        <v>359770088.99000001</v>
      </c>
      <c r="D141" s="25">
        <v>210122504.12</v>
      </c>
      <c r="E141" s="25">
        <v>190410010.11000004</v>
      </c>
      <c r="F141" s="25">
        <v>90.618570774912229</v>
      </c>
    </row>
    <row r="142" spans="1:6">
      <c r="A142" s="22" t="s">
        <v>7</v>
      </c>
      <c r="B142" s="16" t="s">
        <v>8</v>
      </c>
      <c r="C142" s="25">
        <v>294997024.55000001</v>
      </c>
      <c r="D142" s="25">
        <v>172298335.13999999</v>
      </c>
      <c r="E142" s="25">
        <v>156045720.67000002</v>
      </c>
      <c r="F142" s="25">
        <v>90.567166852312297</v>
      </c>
    </row>
    <row r="143" spans="1:6">
      <c r="A143" s="22" t="s">
        <v>9</v>
      </c>
      <c r="B143" s="16" t="s">
        <v>10</v>
      </c>
      <c r="C143" s="25">
        <v>294997024.55000001</v>
      </c>
      <c r="D143" s="25">
        <v>172298335.13999999</v>
      </c>
      <c r="E143" s="25">
        <v>156045720.67000002</v>
      </c>
      <c r="F143" s="25">
        <v>90.567166852312297</v>
      </c>
    </row>
    <row r="144" spans="1:6">
      <c r="A144" s="22" t="s">
        <v>11</v>
      </c>
      <c r="B144" s="16" t="s">
        <v>12</v>
      </c>
      <c r="C144" s="25">
        <v>64773064.439999998</v>
      </c>
      <c r="D144" s="25">
        <v>37824168.979999997</v>
      </c>
      <c r="E144" s="25">
        <v>34364289.439999998</v>
      </c>
      <c r="F144" s="25">
        <v>90.852728207116854</v>
      </c>
    </row>
    <row r="145" spans="1:6">
      <c r="A145" s="22" t="s">
        <v>13</v>
      </c>
      <c r="B145" s="16" t="s">
        <v>14</v>
      </c>
      <c r="C145" s="25">
        <v>75106542.640000001</v>
      </c>
      <c r="D145" s="25">
        <v>45194549.640000001</v>
      </c>
      <c r="E145" s="25">
        <v>29762353.59</v>
      </c>
      <c r="F145" s="25">
        <v>65.853855889866992</v>
      </c>
    </row>
    <row r="146" spans="1:6">
      <c r="A146" s="22" t="s">
        <v>15</v>
      </c>
      <c r="B146" s="16" t="s">
        <v>16</v>
      </c>
      <c r="C146" s="25">
        <v>6066145</v>
      </c>
      <c r="D146" s="25">
        <v>3378007</v>
      </c>
      <c r="E146" s="25">
        <v>1040281.14</v>
      </c>
      <c r="F146" s="25">
        <v>30.795707054485089</v>
      </c>
    </row>
    <row r="147" spans="1:6">
      <c r="A147" s="22" t="s">
        <v>17</v>
      </c>
      <c r="B147" s="16" t="s">
        <v>18</v>
      </c>
      <c r="C147" s="25">
        <v>22491235</v>
      </c>
      <c r="D147" s="25">
        <v>13723235</v>
      </c>
      <c r="E147" s="25">
        <v>10124817.82</v>
      </c>
      <c r="F147" s="25">
        <v>73.778652190973929</v>
      </c>
    </row>
    <row r="148" spans="1:6">
      <c r="A148" s="22" t="s">
        <v>19</v>
      </c>
      <c r="B148" s="16" t="s">
        <v>20</v>
      </c>
      <c r="C148" s="25">
        <v>10653353.640000001</v>
      </c>
      <c r="D148" s="25">
        <v>7539253.6399999997</v>
      </c>
      <c r="E148" s="25">
        <v>2887583.5100000007</v>
      </c>
      <c r="F148" s="25">
        <v>38.300654784708911</v>
      </c>
    </row>
    <row r="149" spans="1:6">
      <c r="A149" s="22" t="s">
        <v>21</v>
      </c>
      <c r="B149" s="16" t="s">
        <v>22</v>
      </c>
      <c r="C149" s="25">
        <v>839258</v>
      </c>
      <c r="D149" s="25">
        <v>623238</v>
      </c>
      <c r="E149" s="25">
        <v>581641.48</v>
      </c>
      <c r="F149" s="25">
        <v>93.32574072826111</v>
      </c>
    </row>
    <row r="150" spans="1:6">
      <c r="A150" s="22" t="s">
        <v>166</v>
      </c>
      <c r="B150" s="16" t="s">
        <v>23</v>
      </c>
      <c r="C150" s="25">
        <v>34789901</v>
      </c>
      <c r="D150" s="25">
        <v>19738766</v>
      </c>
      <c r="E150" s="25">
        <v>15022769.640000002</v>
      </c>
      <c r="F150" s="25">
        <v>76.107947376244297</v>
      </c>
    </row>
    <row r="151" spans="1:6">
      <c r="A151" s="22" t="s">
        <v>167</v>
      </c>
      <c r="B151" s="16" t="s">
        <v>24</v>
      </c>
      <c r="C151" s="25">
        <v>19561932</v>
      </c>
      <c r="D151" s="25">
        <v>11670727</v>
      </c>
      <c r="E151" s="25">
        <v>9873953.950000003</v>
      </c>
      <c r="F151" s="25">
        <v>84.604446235440207</v>
      </c>
    </row>
    <row r="152" spans="1:6">
      <c r="A152" s="22" t="s">
        <v>168</v>
      </c>
      <c r="B152" s="16" t="s">
        <v>25</v>
      </c>
      <c r="C152" s="25">
        <v>2299799</v>
      </c>
      <c r="D152" s="25">
        <v>925944</v>
      </c>
      <c r="E152" s="25">
        <v>453395.19000000006</v>
      </c>
      <c r="F152" s="25">
        <v>48.965724709053688</v>
      </c>
    </row>
    <row r="153" spans="1:6">
      <c r="A153" s="22" t="s">
        <v>169</v>
      </c>
      <c r="B153" s="16" t="s">
        <v>26</v>
      </c>
      <c r="C153" s="25">
        <v>10828200</v>
      </c>
      <c r="D153" s="25">
        <v>6154120</v>
      </c>
      <c r="E153" s="25">
        <v>3954305.6300000004</v>
      </c>
      <c r="F153" s="25">
        <v>64.254607157481502</v>
      </c>
    </row>
    <row r="154" spans="1:6">
      <c r="A154" s="22" t="s">
        <v>170</v>
      </c>
      <c r="B154" s="16" t="s">
        <v>27</v>
      </c>
      <c r="C154" s="25">
        <v>1003600</v>
      </c>
      <c r="D154" s="25">
        <v>601000</v>
      </c>
      <c r="E154" s="25">
        <v>416031.51</v>
      </c>
      <c r="F154" s="25">
        <v>69.223212978369389</v>
      </c>
    </row>
    <row r="155" spans="1:6" ht="31.2">
      <c r="A155" s="22" t="s">
        <v>171</v>
      </c>
      <c r="B155" s="16" t="s">
        <v>28</v>
      </c>
      <c r="C155" s="25">
        <v>1096370</v>
      </c>
      <c r="D155" s="25">
        <v>386975</v>
      </c>
      <c r="E155" s="25">
        <v>325083.36</v>
      </c>
      <c r="F155" s="25">
        <v>84.006294980295877</v>
      </c>
    </row>
    <row r="156" spans="1:6" ht="31.2">
      <c r="A156" s="22" t="s">
        <v>29</v>
      </c>
      <c r="B156" s="16" t="s">
        <v>30</v>
      </c>
      <c r="C156" s="25">
        <v>266650</v>
      </c>
      <c r="D156" s="25">
        <v>192050</v>
      </c>
      <c r="E156" s="25">
        <v>105260</v>
      </c>
      <c r="F156" s="25">
        <v>54.808643582400421</v>
      </c>
    </row>
    <row r="157" spans="1:6" ht="31.2">
      <c r="A157" s="22" t="s">
        <v>172</v>
      </c>
      <c r="B157" s="16" t="s">
        <v>173</v>
      </c>
      <c r="C157" s="25">
        <v>66000</v>
      </c>
      <c r="D157" s="25">
        <v>66000</v>
      </c>
      <c r="E157" s="25">
        <v>65500</v>
      </c>
      <c r="F157" s="25">
        <v>99.242424242424249</v>
      </c>
    </row>
    <row r="158" spans="1:6" ht="46.8">
      <c r="A158" s="22" t="s">
        <v>31</v>
      </c>
      <c r="B158" s="16" t="s">
        <v>32</v>
      </c>
      <c r="C158" s="25">
        <v>200650</v>
      </c>
      <c r="D158" s="25">
        <v>126050</v>
      </c>
      <c r="E158" s="25">
        <v>39760</v>
      </c>
      <c r="F158" s="25">
        <v>31.543038476794923</v>
      </c>
    </row>
    <row r="159" spans="1:6">
      <c r="A159" s="22" t="s">
        <v>174</v>
      </c>
      <c r="B159" s="16" t="s">
        <v>33</v>
      </c>
      <c r="C159" s="25">
        <v>229900</v>
      </c>
      <c r="D159" s="25">
        <v>142009</v>
      </c>
      <c r="E159" s="25">
        <v>100584</v>
      </c>
      <c r="F159" s="25">
        <v>70.829313635051292</v>
      </c>
    </row>
    <row r="160" spans="1:6" ht="31.2">
      <c r="A160" s="22" t="s">
        <v>175</v>
      </c>
      <c r="B160" s="16" t="s">
        <v>34</v>
      </c>
      <c r="C160" s="25">
        <v>229900</v>
      </c>
      <c r="D160" s="25">
        <v>142009</v>
      </c>
      <c r="E160" s="25">
        <v>100584</v>
      </c>
      <c r="F160" s="25">
        <v>70.829313635051292</v>
      </c>
    </row>
    <row r="161" spans="1:6">
      <c r="A161" s="22" t="s">
        <v>176</v>
      </c>
      <c r="B161" s="16" t="s">
        <v>35</v>
      </c>
      <c r="C161" s="25">
        <v>3622200</v>
      </c>
      <c r="D161" s="25">
        <v>2342600</v>
      </c>
      <c r="E161" s="25">
        <v>1556838.28</v>
      </c>
      <c r="F161" s="25">
        <v>66.457708528984895</v>
      </c>
    </row>
    <row r="162" spans="1:6">
      <c r="A162" s="22" t="s">
        <v>177</v>
      </c>
      <c r="B162" s="16" t="s">
        <v>36</v>
      </c>
      <c r="C162" s="25">
        <v>3622200</v>
      </c>
      <c r="D162" s="25">
        <v>2342600</v>
      </c>
      <c r="E162" s="25">
        <v>1556838.28</v>
      </c>
      <c r="F162" s="25">
        <v>66.457708528984895</v>
      </c>
    </row>
    <row r="163" spans="1:6">
      <c r="A163" s="22" t="s">
        <v>37</v>
      </c>
      <c r="B163" s="16" t="s">
        <v>38</v>
      </c>
      <c r="C163" s="25">
        <v>87933</v>
      </c>
      <c r="D163" s="25">
        <v>71533</v>
      </c>
      <c r="E163" s="25">
        <v>54608.78</v>
      </c>
      <c r="F163" s="25">
        <v>76.340681923028527</v>
      </c>
    </row>
    <row r="164" spans="1:6" ht="46.8">
      <c r="A164" s="21" t="s">
        <v>59</v>
      </c>
      <c r="B164" s="15" t="s">
        <v>60</v>
      </c>
      <c r="C164" s="24">
        <v>5115833</v>
      </c>
      <c r="D164" s="24">
        <v>3012260</v>
      </c>
      <c r="E164" s="24">
        <v>2380605.6100000003</v>
      </c>
      <c r="F164" s="24">
        <v>79.030548823806726</v>
      </c>
    </row>
    <row r="165" spans="1:6">
      <c r="A165" s="22" t="s">
        <v>3</v>
      </c>
      <c r="B165" s="16" t="s">
        <v>4</v>
      </c>
      <c r="C165" s="25">
        <v>5115833</v>
      </c>
      <c r="D165" s="25">
        <v>3012260</v>
      </c>
      <c r="E165" s="25">
        <v>2380605.6100000003</v>
      </c>
      <c r="F165" s="25">
        <v>79.030548823806726</v>
      </c>
    </row>
    <row r="166" spans="1:6">
      <c r="A166" s="22" t="s">
        <v>5</v>
      </c>
      <c r="B166" s="16" t="s">
        <v>6</v>
      </c>
      <c r="C166" s="25">
        <v>4656300</v>
      </c>
      <c r="D166" s="25">
        <v>2729380</v>
      </c>
      <c r="E166" s="25">
        <v>2210077.4900000002</v>
      </c>
      <c r="F166" s="25">
        <v>80.973609024760208</v>
      </c>
    </row>
    <row r="167" spans="1:6">
      <c r="A167" s="22" t="s">
        <v>7</v>
      </c>
      <c r="B167" s="16" t="s">
        <v>8</v>
      </c>
      <c r="C167" s="25">
        <v>3816600</v>
      </c>
      <c r="D167" s="25">
        <v>2236980</v>
      </c>
      <c r="E167" s="25">
        <v>1821297.34</v>
      </c>
      <c r="F167" s="25">
        <v>81.417685450920445</v>
      </c>
    </row>
    <row r="168" spans="1:6">
      <c r="A168" s="22" t="s">
        <v>9</v>
      </c>
      <c r="B168" s="16" t="s">
        <v>10</v>
      </c>
      <c r="C168" s="25">
        <v>3816600</v>
      </c>
      <c r="D168" s="25">
        <v>2236980</v>
      </c>
      <c r="E168" s="25">
        <v>1821297.34</v>
      </c>
      <c r="F168" s="25">
        <v>81.417685450920445</v>
      </c>
    </row>
    <row r="169" spans="1:6">
      <c r="A169" s="22" t="s">
        <v>11</v>
      </c>
      <c r="B169" s="16" t="s">
        <v>12</v>
      </c>
      <c r="C169" s="25">
        <v>839700</v>
      </c>
      <c r="D169" s="25">
        <v>492400</v>
      </c>
      <c r="E169" s="25">
        <v>388780.15</v>
      </c>
      <c r="F169" s="25">
        <v>78.956163688058496</v>
      </c>
    </row>
    <row r="170" spans="1:6">
      <c r="A170" s="22" t="s">
        <v>13</v>
      </c>
      <c r="B170" s="16" t="s">
        <v>14</v>
      </c>
      <c r="C170" s="25">
        <v>440433</v>
      </c>
      <c r="D170" s="25">
        <v>271680</v>
      </c>
      <c r="E170" s="25">
        <v>170528.12</v>
      </c>
      <c r="F170" s="25">
        <v>62.768006478209657</v>
      </c>
    </row>
    <row r="171" spans="1:6">
      <c r="A171" s="22" t="s">
        <v>15</v>
      </c>
      <c r="B171" s="16" t="s">
        <v>16</v>
      </c>
      <c r="C171" s="25">
        <v>1753</v>
      </c>
      <c r="D171" s="25">
        <v>0</v>
      </c>
      <c r="E171" s="25">
        <v>0</v>
      </c>
      <c r="F171" s="25">
        <v>0</v>
      </c>
    </row>
    <row r="172" spans="1:6">
      <c r="A172" s="22" t="s">
        <v>19</v>
      </c>
      <c r="B172" s="16" t="s">
        <v>20</v>
      </c>
      <c r="C172" s="25">
        <v>32700</v>
      </c>
      <c r="D172" s="25">
        <v>28800</v>
      </c>
      <c r="E172" s="25">
        <v>19743.39</v>
      </c>
      <c r="F172" s="25">
        <v>68.553437500000001</v>
      </c>
    </row>
    <row r="173" spans="1:6">
      <c r="A173" s="22" t="s">
        <v>21</v>
      </c>
      <c r="B173" s="16" t="s">
        <v>22</v>
      </c>
      <c r="C173" s="25">
        <v>2000</v>
      </c>
      <c r="D173" s="25">
        <v>2000</v>
      </c>
      <c r="E173" s="25">
        <v>0</v>
      </c>
      <c r="F173" s="25">
        <v>0</v>
      </c>
    </row>
    <row r="174" spans="1:6">
      <c r="A174" s="22" t="s">
        <v>166</v>
      </c>
      <c r="B174" s="16" t="s">
        <v>23</v>
      </c>
      <c r="C174" s="25">
        <v>400160</v>
      </c>
      <c r="D174" s="25">
        <v>237060</v>
      </c>
      <c r="E174" s="25">
        <v>150784.73000000001</v>
      </c>
      <c r="F174" s="25">
        <v>63.60614612334431</v>
      </c>
    </row>
    <row r="175" spans="1:6">
      <c r="A175" s="22" t="s">
        <v>167</v>
      </c>
      <c r="B175" s="16" t="s">
        <v>24</v>
      </c>
      <c r="C175" s="25">
        <v>199800</v>
      </c>
      <c r="D175" s="25">
        <v>124700</v>
      </c>
      <c r="E175" s="25">
        <v>94107.07</v>
      </c>
      <c r="F175" s="25">
        <v>75.466776263031278</v>
      </c>
    </row>
    <row r="176" spans="1:6">
      <c r="A176" s="22" t="s">
        <v>168</v>
      </c>
      <c r="B176" s="16" t="s">
        <v>25</v>
      </c>
      <c r="C176" s="25">
        <v>8960</v>
      </c>
      <c r="D176" s="25">
        <v>4160</v>
      </c>
      <c r="E176" s="25">
        <v>3349.41</v>
      </c>
      <c r="F176" s="25">
        <v>80.514663461538461</v>
      </c>
    </row>
    <row r="177" spans="1:6">
      <c r="A177" s="22" t="s">
        <v>169</v>
      </c>
      <c r="B177" s="16" t="s">
        <v>26</v>
      </c>
      <c r="C177" s="25">
        <v>180000</v>
      </c>
      <c r="D177" s="25">
        <v>105000</v>
      </c>
      <c r="E177" s="25">
        <v>51081.35</v>
      </c>
      <c r="F177" s="25">
        <v>48.64890476190476</v>
      </c>
    </row>
    <row r="178" spans="1:6" ht="31.2">
      <c r="A178" s="22" t="s">
        <v>171</v>
      </c>
      <c r="B178" s="16" t="s">
        <v>28</v>
      </c>
      <c r="C178" s="25">
        <v>11400</v>
      </c>
      <c r="D178" s="25">
        <v>3200</v>
      </c>
      <c r="E178" s="25">
        <v>2246.9</v>
      </c>
      <c r="F178" s="25">
        <v>70.215625000000003</v>
      </c>
    </row>
    <row r="179" spans="1:6" ht="31.2">
      <c r="A179" s="22" t="s">
        <v>29</v>
      </c>
      <c r="B179" s="16" t="s">
        <v>30</v>
      </c>
      <c r="C179" s="25">
        <v>3820</v>
      </c>
      <c r="D179" s="25">
        <v>3820</v>
      </c>
      <c r="E179" s="25">
        <v>0</v>
      </c>
      <c r="F179" s="25">
        <v>0</v>
      </c>
    </row>
    <row r="180" spans="1:6" ht="46.8">
      <c r="A180" s="22" t="s">
        <v>31</v>
      </c>
      <c r="B180" s="16" t="s">
        <v>32</v>
      </c>
      <c r="C180" s="25">
        <v>3820</v>
      </c>
      <c r="D180" s="25">
        <v>3820</v>
      </c>
      <c r="E180" s="25">
        <v>0</v>
      </c>
      <c r="F180" s="25">
        <v>0</v>
      </c>
    </row>
    <row r="181" spans="1:6">
      <c r="A181" s="22" t="s">
        <v>37</v>
      </c>
      <c r="B181" s="16" t="s">
        <v>38</v>
      </c>
      <c r="C181" s="25">
        <v>19100</v>
      </c>
      <c r="D181" s="25">
        <v>11200</v>
      </c>
      <c r="E181" s="25">
        <v>0</v>
      </c>
      <c r="F181" s="25">
        <v>0</v>
      </c>
    </row>
    <row r="182" spans="1:6">
      <c r="A182" s="21" t="s">
        <v>43</v>
      </c>
      <c r="B182" s="15" t="s">
        <v>44</v>
      </c>
      <c r="C182" s="24">
        <v>99000</v>
      </c>
      <c r="D182" s="24">
        <v>60000</v>
      </c>
      <c r="E182" s="24">
        <v>44910</v>
      </c>
      <c r="F182" s="24">
        <v>74.850000000000009</v>
      </c>
    </row>
    <row r="183" spans="1:6">
      <c r="A183" s="22" t="s">
        <v>3</v>
      </c>
      <c r="B183" s="16" t="s">
        <v>4</v>
      </c>
      <c r="C183" s="25">
        <v>99000</v>
      </c>
      <c r="D183" s="25">
        <v>60000</v>
      </c>
      <c r="E183" s="25">
        <v>44910</v>
      </c>
      <c r="F183" s="25">
        <v>74.850000000000009</v>
      </c>
    </row>
    <row r="184" spans="1:6">
      <c r="A184" s="22" t="s">
        <v>13</v>
      </c>
      <c r="B184" s="16" t="s">
        <v>14</v>
      </c>
      <c r="C184" s="25">
        <v>99000</v>
      </c>
      <c r="D184" s="25">
        <v>60000</v>
      </c>
      <c r="E184" s="25">
        <v>44910</v>
      </c>
      <c r="F184" s="25">
        <v>74.850000000000009</v>
      </c>
    </row>
    <row r="185" spans="1:6">
      <c r="A185" s="22" t="s">
        <v>19</v>
      </c>
      <c r="B185" s="16" t="s">
        <v>20</v>
      </c>
      <c r="C185" s="25">
        <v>99000</v>
      </c>
      <c r="D185" s="25">
        <v>60000</v>
      </c>
      <c r="E185" s="25">
        <v>44910</v>
      </c>
      <c r="F185" s="25">
        <v>74.850000000000009</v>
      </c>
    </row>
    <row r="186" spans="1:6">
      <c r="A186" s="21" t="s">
        <v>61</v>
      </c>
      <c r="B186" s="15" t="s">
        <v>62</v>
      </c>
      <c r="C186" s="24">
        <v>94838228</v>
      </c>
      <c r="D186" s="24">
        <v>50222931.130000003</v>
      </c>
      <c r="E186" s="24">
        <v>44852952.850000009</v>
      </c>
      <c r="F186" s="24">
        <v>89.307716297760436</v>
      </c>
    </row>
    <row r="187" spans="1:6">
      <c r="A187" s="22" t="s">
        <v>3</v>
      </c>
      <c r="B187" s="16" t="s">
        <v>4</v>
      </c>
      <c r="C187" s="25">
        <v>94838228</v>
      </c>
      <c r="D187" s="25">
        <v>50222931.130000003</v>
      </c>
      <c r="E187" s="25">
        <v>44852952.850000009</v>
      </c>
      <c r="F187" s="25">
        <v>89.307716297760436</v>
      </c>
    </row>
    <row r="188" spans="1:6">
      <c r="A188" s="22" t="s">
        <v>5</v>
      </c>
      <c r="B188" s="16" t="s">
        <v>6</v>
      </c>
      <c r="C188" s="25">
        <v>74491600</v>
      </c>
      <c r="D188" s="25">
        <v>39397403.130000003</v>
      </c>
      <c r="E188" s="25">
        <v>38555987.32</v>
      </c>
      <c r="F188" s="25">
        <v>97.864286112402951</v>
      </c>
    </row>
    <row r="189" spans="1:6">
      <c r="A189" s="22" t="s">
        <v>7</v>
      </c>
      <c r="B189" s="16" t="s">
        <v>8</v>
      </c>
      <c r="C189" s="25">
        <v>60901204</v>
      </c>
      <c r="D189" s="25">
        <v>32130874.59</v>
      </c>
      <c r="E189" s="25">
        <v>31429750.890000001</v>
      </c>
      <c r="F189" s="25">
        <v>97.817912805217546</v>
      </c>
    </row>
    <row r="190" spans="1:6">
      <c r="A190" s="22" t="s">
        <v>9</v>
      </c>
      <c r="B190" s="16" t="s">
        <v>10</v>
      </c>
      <c r="C190" s="25">
        <v>60901204</v>
      </c>
      <c r="D190" s="25">
        <v>32130874.59</v>
      </c>
      <c r="E190" s="25">
        <v>31429750.890000001</v>
      </c>
      <c r="F190" s="25">
        <v>97.817912805217546</v>
      </c>
    </row>
    <row r="191" spans="1:6">
      <c r="A191" s="22" t="s">
        <v>11</v>
      </c>
      <c r="B191" s="16" t="s">
        <v>12</v>
      </c>
      <c r="C191" s="25">
        <v>13590396</v>
      </c>
      <c r="D191" s="25">
        <v>7266528.54</v>
      </c>
      <c r="E191" s="25">
        <v>7126236.4299999997</v>
      </c>
      <c r="F191" s="25">
        <v>98.069337934507033</v>
      </c>
    </row>
    <row r="192" spans="1:6">
      <c r="A192" s="22" t="s">
        <v>13</v>
      </c>
      <c r="B192" s="16" t="s">
        <v>14</v>
      </c>
      <c r="C192" s="25">
        <v>20346628</v>
      </c>
      <c r="D192" s="25">
        <v>10825528</v>
      </c>
      <c r="E192" s="25">
        <v>6296965.5299999993</v>
      </c>
      <c r="F192" s="25">
        <v>58.167745074420388</v>
      </c>
    </row>
    <row r="193" spans="1:6">
      <c r="A193" s="22" t="s">
        <v>15</v>
      </c>
      <c r="B193" s="16" t="s">
        <v>16</v>
      </c>
      <c r="C193" s="25">
        <v>1287486</v>
      </c>
      <c r="D193" s="25">
        <v>704986</v>
      </c>
      <c r="E193" s="25">
        <v>10909</v>
      </c>
      <c r="F193" s="25">
        <v>1.547406615166826</v>
      </c>
    </row>
    <row r="194" spans="1:6">
      <c r="A194" s="22" t="s">
        <v>17</v>
      </c>
      <c r="B194" s="16" t="s">
        <v>18</v>
      </c>
      <c r="C194" s="25">
        <v>5061235</v>
      </c>
      <c r="D194" s="25">
        <v>2081235</v>
      </c>
      <c r="E194" s="25">
        <v>622098.31999999995</v>
      </c>
      <c r="F194" s="25">
        <v>29.890825399342212</v>
      </c>
    </row>
    <row r="195" spans="1:6">
      <c r="A195" s="22" t="s">
        <v>19</v>
      </c>
      <c r="B195" s="16" t="s">
        <v>20</v>
      </c>
      <c r="C195" s="25">
        <v>1998888</v>
      </c>
      <c r="D195" s="25">
        <v>1392288</v>
      </c>
      <c r="E195" s="25">
        <v>514496.39</v>
      </c>
      <c r="F195" s="25">
        <v>36.95330204670298</v>
      </c>
    </row>
    <row r="196" spans="1:6">
      <c r="A196" s="22" t="s">
        <v>166</v>
      </c>
      <c r="B196" s="16" t="s">
        <v>23</v>
      </c>
      <c r="C196" s="25">
        <v>11863819</v>
      </c>
      <c r="D196" s="25">
        <v>6567919</v>
      </c>
      <c r="E196" s="25">
        <v>5140321.82</v>
      </c>
      <c r="F196" s="25">
        <v>78.264086691690324</v>
      </c>
    </row>
    <row r="197" spans="1:6">
      <c r="A197" s="22" t="s">
        <v>167</v>
      </c>
      <c r="B197" s="16" t="s">
        <v>24</v>
      </c>
      <c r="C197" s="25">
        <v>6730319</v>
      </c>
      <c r="D197" s="25">
        <v>4052619</v>
      </c>
      <c r="E197" s="25">
        <v>3534377.99</v>
      </c>
      <c r="F197" s="25">
        <v>87.21219512616409</v>
      </c>
    </row>
    <row r="198" spans="1:6">
      <c r="A198" s="22" t="s">
        <v>168</v>
      </c>
      <c r="B198" s="16" t="s">
        <v>25</v>
      </c>
      <c r="C198" s="25">
        <v>1041800</v>
      </c>
      <c r="D198" s="25">
        <v>387300</v>
      </c>
      <c r="E198" s="25">
        <v>168295.27</v>
      </c>
      <c r="F198" s="25">
        <v>43.453465014200873</v>
      </c>
    </row>
    <row r="199" spans="1:6">
      <c r="A199" s="22" t="s">
        <v>169</v>
      </c>
      <c r="B199" s="16" t="s">
        <v>26</v>
      </c>
      <c r="C199" s="25">
        <v>3644700</v>
      </c>
      <c r="D199" s="25">
        <v>1943100</v>
      </c>
      <c r="E199" s="25">
        <v>1295120.3400000001</v>
      </c>
      <c r="F199" s="25">
        <v>66.652274201018997</v>
      </c>
    </row>
    <row r="200" spans="1:6">
      <c r="A200" s="22" t="s">
        <v>170</v>
      </c>
      <c r="B200" s="16" t="s">
        <v>27</v>
      </c>
      <c r="C200" s="25">
        <v>129300</v>
      </c>
      <c r="D200" s="25">
        <v>77400</v>
      </c>
      <c r="E200" s="25">
        <v>51612.47</v>
      </c>
      <c r="F200" s="25">
        <v>66.682777777777773</v>
      </c>
    </row>
    <row r="201" spans="1:6" ht="31.2">
      <c r="A201" s="22" t="s">
        <v>171</v>
      </c>
      <c r="B201" s="16" t="s">
        <v>28</v>
      </c>
      <c r="C201" s="25">
        <v>317700</v>
      </c>
      <c r="D201" s="25">
        <v>107500</v>
      </c>
      <c r="E201" s="25">
        <v>90915.75</v>
      </c>
      <c r="F201" s="25">
        <v>84.572790697674421</v>
      </c>
    </row>
    <row r="202" spans="1:6" ht="31.2">
      <c r="A202" s="22" t="s">
        <v>29</v>
      </c>
      <c r="B202" s="16" t="s">
        <v>30</v>
      </c>
      <c r="C202" s="25">
        <v>135200</v>
      </c>
      <c r="D202" s="25">
        <v>79100</v>
      </c>
      <c r="E202" s="25">
        <v>9140</v>
      </c>
      <c r="F202" s="25">
        <v>11.554993678887485</v>
      </c>
    </row>
    <row r="203" spans="1:6" ht="46.8">
      <c r="A203" s="22" t="s">
        <v>31</v>
      </c>
      <c r="B203" s="16" t="s">
        <v>32</v>
      </c>
      <c r="C203" s="25">
        <v>135200</v>
      </c>
      <c r="D203" s="25">
        <v>79100</v>
      </c>
      <c r="E203" s="25">
        <v>9140</v>
      </c>
      <c r="F203" s="25">
        <v>11.554993678887485</v>
      </c>
    </row>
    <row r="204" spans="1:6" ht="46.8">
      <c r="A204" s="21" t="s">
        <v>63</v>
      </c>
      <c r="B204" s="15" t="s">
        <v>64</v>
      </c>
      <c r="C204" s="24">
        <v>92502343</v>
      </c>
      <c r="D204" s="24">
        <v>51630643</v>
      </c>
      <c r="E204" s="24">
        <v>40484985.5</v>
      </c>
      <c r="F204" s="24">
        <v>78.412708321296719</v>
      </c>
    </row>
    <row r="205" spans="1:6">
      <c r="A205" s="22" t="s">
        <v>3</v>
      </c>
      <c r="B205" s="16" t="s">
        <v>4</v>
      </c>
      <c r="C205" s="25">
        <v>92502343</v>
      </c>
      <c r="D205" s="25">
        <v>51630643</v>
      </c>
      <c r="E205" s="25">
        <v>40484985.5</v>
      </c>
      <c r="F205" s="25">
        <v>78.412708321296719</v>
      </c>
    </row>
    <row r="206" spans="1:6">
      <c r="A206" s="22" t="s">
        <v>5</v>
      </c>
      <c r="B206" s="16" t="s">
        <v>6</v>
      </c>
      <c r="C206" s="25">
        <v>55480000</v>
      </c>
      <c r="D206" s="25">
        <v>29579600</v>
      </c>
      <c r="E206" s="25">
        <v>23251795.040000003</v>
      </c>
      <c r="F206" s="25">
        <v>78.607537086370343</v>
      </c>
    </row>
    <row r="207" spans="1:6">
      <c r="A207" s="22" t="s">
        <v>7</v>
      </c>
      <c r="B207" s="16" t="s">
        <v>8</v>
      </c>
      <c r="C207" s="25">
        <v>45480000</v>
      </c>
      <c r="D207" s="25">
        <v>24244900</v>
      </c>
      <c r="E207" s="25">
        <v>19050867.920000002</v>
      </c>
      <c r="F207" s="25">
        <v>78.576805513736915</v>
      </c>
    </row>
    <row r="208" spans="1:6">
      <c r="A208" s="22" t="s">
        <v>9</v>
      </c>
      <c r="B208" s="16" t="s">
        <v>10</v>
      </c>
      <c r="C208" s="25">
        <v>45480000</v>
      </c>
      <c r="D208" s="25">
        <v>24244900</v>
      </c>
      <c r="E208" s="25">
        <v>19050867.920000002</v>
      </c>
      <c r="F208" s="25">
        <v>78.576805513736915</v>
      </c>
    </row>
    <row r="209" spans="1:6">
      <c r="A209" s="22" t="s">
        <v>11</v>
      </c>
      <c r="B209" s="16" t="s">
        <v>12</v>
      </c>
      <c r="C209" s="25">
        <v>10000000</v>
      </c>
      <c r="D209" s="25">
        <v>5334700</v>
      </c>
      <c r="E209" s="25">
        <v>4200927.12</v>
      </c>
      <c r="F209" s="25">
        <v>78.74720452883949</v>
      </c>
    </row>
    <row r="210" spans="1:6">
      <c r="A210" s="22" t="s">
        <v>13</v>
      </c>
      <c r="B210" s="16" t="s">
        <v>14</v>
      </c>
      <c r="C210" s="25">
        <v>37006343</v>
      </c>
      <c r="D210" s="25">
        <v>22042043</v>
      </c>
      <c r="E210" s="25">
        <v>17233190.460000001</v>
      </c>
      <c r="F210" s="25">
        <v>78.18327212228013</v>
      </c>
    </row>
    <row r="211" spans="1:6">
      <c r="A211" s="22" t="s">
        <v>15</v>
      </c>
      <c r="B211" s="16" t="s">
        <v>16</v>
      </c>
      <c r="C211" s="25">
        <v>2511072</v>
      </c>
      <c r="D211" s="25">
        <v>1207592</v>
      </c>
      <c r="E211" s="25">
        <v>422740.64</v>
      </c>
      <c r="F211" s="25">
        <v>35.006909618480414</v>
      </c>
    </row>
    <row r="212" spans="1:6">
      <c r="A212" s="22" t="s">
        <v>17</v>
      </c>
      <c r="B212" s="16" t="s">
        <v>18</v>
      </c>
      <c r="C212" s="25">
        <v>14200000</v>
      </c>
      <c r="D212" s="25">
        <v>8912000</v>
      </c>
      <c r="E212" s="25">
        <v>7705678.5</v>
      </c>
      <c r="F212" s="25">
        <v>86.464076526032315</v>
      </c>
    </row>
    <row r="213" spans="1:6">
      <c r="A213" s="22" t="s">
        <v>19</v>
      </c>
      <c r="B213" s="16" t="s">
        <v>20</v>
      </c>
      <c r="C213" s="25">
        <v>4425220</v>
      </c>
      <c r="D213" s="25">
        <v>2890220</v>
      </c>
      <c r="E213" s="25">
        <v>1431363.64</v>
      </c>
      <c r="F213" s="25">
        <v>49.524383610936191</v>
      </c>
    </row>
    <row r="214" spans="1:6">
      <c r="A214" s="22" t="s">
        <v>21</v>
      </c>
      <c r="B214" s="16" t="s">
        <v>22</v>
      </c>
      <c r="C214" s="25">
        <v>80498</v>
      </c>
      <c r="D214" s="25">
        <v>77078</v>
      </c>
      <c r="E214" s="25">
        <v>49957.09</v>
      </c>
      <c r="F214" s="25">
        <v>64.813682243960656</v>
      </c>
    </row>
    <row r="215" spans="1:6">
      <c r="A215" s="22" t="s">
        <v>166</v>
      </c>
      <c r="B215" s="16" t="s">
        <v>23</v>
      </c>
      <c r="C215" s="25">
        <v>15759553</v>
      </c>
      <c r="D215" s="25">
        <v>8936353</v>
      </c>
      <c r="E215" s="25">
        <v>7608740.5900000008</v>
      </c>
      <c r="F215" s="25">
        <v>85.143688818022298</v>
      </c>
    </row>
    <row r="216" spans="1:6">
      <c r="A216" s="22" t="s">
        <v>167</v>
      </c>
      <c r="B216" s="16" t="s">
        <v>24</v>
      </c>
      <c r="C216" s="25">
        <v>9806613</v>
      </c>
      <c r="D216" s="25">
        <v>5711008</v>
      </c>
      <c r="E216" s="25">
        <v>5202722.67</v>
      </c>
      <c r="F216" s="25">
        <v>91.099901628574159</v>
      </c>
    </row>
    <row r="217" spans="1:6">
      <c r="A217" s="22" t="s">
        <v>168</v>
      </c>
      <c r="B217" s="16" t="s">
        <v>25</v>
      </c>
      <c r="C217" s="25">
        <v>639770</v>
      </c>
      <c r="D217" s="25">
        <v>254070</v>
      </c>
      <c r="E217" s="25">
        <v>151681.23000000001</v>
      </c>
      <c r="F217" s="25">
        <v>59.70056677293659</v>
      </c>
    </row>
    <row r="218" spans="1:6">
      <c r="A218" s="22" t="s">
        <v>169</v>
      </c>
      <c r="B218" s="16" t="s">
        <v>26</v>
      </c>
      <c r="C218" s="25">
        <v>4000000</v>
      </c>
      <c r="D218" s="25">
        <v>2288100</v>
      </c>
      <c r="E218" s="25">
        <v>1732396.98</v>
      </c>
      <c r="F218" s="25">
        <v>75.713342074210047</v>
      </c>
    </row>
    <row r="219" spans="1:6">
      <c r="A219" s="22" t="s">
        <v>170</v>
      </c>
      <c r="B219" s="16" t="s">
        <v>27</v>
      </c>
      <c r="C219" s="25">
        <v>874300</v>
      </c>
      <c r="D219" s="25">
        <v>523600</v>
      </c>
      <c r="E219" s="25">
        <v>364419.04</v>
      </c>
      <c r="F219" s="25">
        <v>69.598747135217721</v>
      </c>
    </row>
    <row r="220" spans="1:6" ht="31.2">
      <c r="A220" s="22" t="s">
        <v>171</v>
      </c>
      <c r="B220" s="16" t="s">
        <v>28</v>
      </c>
      <c r="C220" s="25">
        <v>438870</v>
      </c>
      <c r="D220" s="25">
        <v>159575</v>
      </c>
      <c r="E220" s="25">
        <v>157520.67000000001</v>
      </c>
      <c r="F220" s="25">
        <v>98.712624157919478</v>
      </c>
    </row>
    <row r="221" spans="1:6" ht="31.2">
      <c r="A221" s="22" t="s">
        <v>29</v>
      </c>
      <c r="B221" s="16" t="s">
        <v>30</v>
      </c>
      <c r="C221" s="25">
        <v>30000</v>
      </c>
      <c r="D221" s="25">
        <v>18800</v>
      </c>
      <c r="E221" s="25">
        <v>14710</v>
      </c>
      <c r="F221" s="25">
        <v>78.244680851063833</v>
      </c>
    </row>
    <row r="222" spans="1:6" ht="46.8">
      <c r="A222" s="22" t="s">
        <v>31</v>
      </c>
      <c r="B222" s="16" t="s">
        <v>32</v>
      </c>
      <c r="C222" s="25">
        <v>30000</v>
      </c>
      <c r="D222" s="25">
        <v>18800</v>
      </c>
      <c r="E222" s="25">
        <v>14710</v>
      </c>
      <c r="F222" s="25">
        <v>78.244680851063833</v>
      </c>
    </row>
    <row r="223" spans="1:6">
      <c r="A223" s="22" t="s">
        <v>176</v>
      </c>
      <c r="B223" s="16" t="s">
        <v>35</v>
      </c>
      <c r="C223" s="25">
        <v>15500</v>
      </c>
      <c r="D223" s="25">
        <v>8500</v>
      </c>
      <c r="E223" s="25">
        <v>0</v>
      </c>
      <c r="F223" s="25">
        <v>0</v>
      </c>
    </row>
    <row r="224" spans="1:6">
      <c r="A224" s="22" t="s">
        <v>177</v>
      </c>
      <c r="B224" s="16" t="s">
        <v>36</v>
      </c>
      <c r="C224" s="25">
        <v>15500</v>
      </c>
      <c r="D224" s="25">
        <v>8500</v>
      </c>
      <c r="E224" s="25">
        <v>0</v>
      </c>
      <c r="F224" s="25">
        <v>0</v>
      </c>
    </row>
    <row r="225" spans="1:6">
      <c r="A225" s="22" t="s">
        <v>37</v>
      </c>
      <c r="B225" s="16" t="s">
        <v>38</v>
      </c>
      <c r="C225" s="25">
        <v>500</v>
      </c>
      <c r="D225" s="25">
        <v>500</v>
      </c>
      <c r="E225" s="25">
        <v>0</v>
      </c>
      <c r="F225" s="25">
        <v>0</v>
      </c>
    </row>
    <row r="226" spans="1:6" ht="62.4">
      <c r="A226" s="21" t="s">
        <v>187</v>
      </c>
      <c r="B226" s="15" t="s">
        <v>65</v>
      </c>
      <c r="C226" s="24">
        <v>14971050</v>
      </c>
      <c r="D226" s="24">
        <v>8856650</v>
      </c>
      <c r="E226" s="24">
        <v>5422883.4100000001</v>
      </c>
      <c r="F226" s="24">
        <v>61.229510142096622</v>
      </c>
    </row>
    <row r="227" spans="1:6">
      <c r="A227" s="22" t="s">
        <v>3</v>
      </c>
      <c r="B227" s="16" t="s">
        <v>4</v>
      </c>
      <c r="C227" s="25">
        <v>14971050</v>
      </c>
      <c r="D227" s="25">
        <v>8856650</v>
      </c>
      <c r="E227" s="25">
        <v>5422883.4100000001</v>
      </c>
      <c r="F227" s="25">
        <v>61.229510142096622</v>
      </c>
    </row>
    <row r="228" spans="1:6">
      <c r="A228" s="22" t="s">
        <v>5</v>
      </c>
      <c r="B228" s="16" t="s">
        <v>6</v>
      </c>
      <c r="C228" s="25">
        <v>10928000</v>
      </c>
      <c r="D228" s="25">
        <v>6408600</v>
      </c>
      <c r="E228" s="25">
        <v>4235455.5199999996</v>
      </c>
      <c r="F228" s="25">
        <v>66.090183815497909</v>
      </c>
    </row>
    <row r="229" spans="1:6">
      <c r="A229" s="22" t="s">
        <v>7</v>
      </c>
      <c r="B229" s="16" t="s">
        <v>8</v>
      </c>
      <c r="C229" s="25">
        <v>8957700</v>
      </c>
      <c r="D229" s="25">
        <v>5253000</v>
      </c>
      <c r="E229" s="25">
        <v>3447160.29</v>
      </c>
      <c r="F229" s="25">
        <v>65.622697315819536</v>
      </c>
    </row>
    <row r="230" spans="1:6">
      <c r="A230" s="22" t="s">
        <v>9</v>
      </c>
      <c r="B230" s="16" t="s">
        <v>10</v>
      </c>
      <c r="C230" s="25">
        <v>8957700</v>
      </c>
      <c r="D230" s="25">
        <v>5253000</v>
      </c>
      <c r="E230" s="25">
        <v>3447160.29</v>
      </c>
      <c r="F230" s="25">
        <v>65.622697315819536</v>
      </c>
    </row>
    <row r="231" spans="1:6">
      <c r="A231" s="22" t="s">
        <v>11</v>
      </c>
      <c r="B231" s="16" t="s">
        <v>12</v>
      </c>
      <c r="C231" s="25">
        <v>1970300</v>
      </c>
      <c r="D231" s="25">
        <v>1155600</v>
      </c>
      <c r="E231" s="25">
        <v>788295.23</v>
      </c>
      <c r="F231" s="25">
        <v>68.215232779508483</v>
      </c>
    </row>
    <row r="232" spans="1:6">
      <c r="A232" s="22" t="s">
        <v>13</v>
      </c>
      <c r="B232" s="16" t="s">
        <v>14</v>
      </c>
      <c r="C232" s="25">
        <v>4040050</v>
      </c>
      <c r="D232" s="25">
        <v>2446150</v>
      </c>
      <c r="E232" s="25">
        <v>1187427.8900000001</v>
      </c>
      <c r="F232" s="25">
        <v>48.542725916235725</v>
      </c>
    </row>
    <row r="233" spans="1:6">
      <c r="A233" s="22" t="s">
        <v>15</v>
      </c>
      <c r="B233" s="16" t="s">
        <v>16</v>
      </c>
      <c r="C233" s="25">
        <v>421550</v>
      </c>
      <c r="D233" s="25">
        <v>251550</v>
      </c>
      <c r="E233" s="25">
        <v>8293.2000000000007</v>
      </c>
      <c r="F233" s="25">
        <v>3.2968395945140139</v>
      </c>
    </row>
    <row r="234" spans="1:6">
      <c r="A234" s="22" t="s">
        <v>17</v>
      </c>
      <c r="B234" s="16" t="s">
        <v>18</v>
      </c>
      <c r="C234" s="25">
        <v>1100000</v>
      </c>
      <c r="D234" s="25">
        <v>600000</v>
      </c>
      <c r="E234" s="25">
        <v>467993</v>
      </c>
      <c r="F234" s="25">
        <v>77.998833333333323</v>
      </c>
    </row>
    <row r="235" spans="1:6">
      <c r="A235" s="22" t="s">
        <v>19</v>
      </c>
      <c r="B235" s="16" t="s">
        <v>20</v>
      </c>
      <c r="C235" s="25">
        <v>590000</v>
      </c>
      <c r="D235" s="25">
        <v>350600</v>
      </c>
      <c r="E235" s="25">
        <v>52504.12</v>
      </c>
      <c r="F235" s="25">
        <v>14.975504848830576</v>
      </c>
    </row>
    <row r="236" spans="1:6">
      <c r="A236" s="22" t="s">
        <v>21</v>
      </c>
      <c r="B236" s="16" t="s">
        <v>22</v>
      </c>
      <c r="C236" s="25">
        <v>1500</v>
      </c>
      <c r="D236" s="25">
        <v>1000</v>
      </c>
      <c r="E236" s="25">
        <v>755</v>
      </c>
      <c r="F236" s="25">
        <v>75.5</v>
      </c>
    </row>
    <row r="237" spans="1:6">
      <c r="A237" s="22" t="s">
        <v>166</v>
      </c>
      <c r="B237" s="16" t="s">
        <v>23</v>
      </c>
      <c r="C237" s="25">
        <v>1920000</v>
      </c>
      <c r="D237" s="25">
        <v>1238600</v>
      </c>
      <c r="E237" s="25">
        <v>654602.57000000007</v>
      </c>
      <c r="F237" s="25">
        <v>52.850199418698537</v>
      </c>
    </row>
    <row r="238" spans="1:6">
      <c r="A238" s="22" t="s">
        <v>167</v>
      </c>
      <c r="B238" s="16" t="s">
        <v>24</v>
      </c>
      <c r="C238" s="25">
        <v>996400</v>
      </c>
      <c r="D238" s="25">
        <v>711900</v>
      </c>
      <c r="E238" s="25">
        <v>347961.13</v>
      </c>
      <c r="F238" s="25">
        <v>48.877810085686193</v>
      </c>
    </row>
    <row r="239" spans="1:6">
      <c r="A239" s="22" t="s">
        <v>168</v>
      </c>
      <c r="B239" s="16" t="s">
        <v>25</v>
      </c>
      <c r="C239" s="25">
        <v>84500</v>
      </c>
      <c r="D239" s="25">
        <v>44000</v>
      </c>
      <c r="E239" s="25">
        <v>23548.17</v>
      </c>
      <c r="F239" s="25">
        <v>53.518568181818182</v>
      </c>
    </row>
    <row r="240" spans="1:6">
      <c r="A240" s="22" t="s">
        <v>169</v>
      </c>
      <c r="B240" s="16" t="s">
        <v>26</v>
      </c>
      <c r="C240" s="25">
        <v>793300</v>
      </c>
      <c r="D240" s="25">
        <v>462700</v>
      </c>
      <c r="E240" s="25">
        <v>268018.78000000003</v>
      </c>
      <c r="F240" s="25">
        <v>57.924957856062257</v>
      </c>
    </row>
    <row r="241" spans="1:6" ht="31.2">
      <c r="A241" s="22" t="s">
        <v>171</v>
      </c>
      <c r="B241" s="16" t="s">
        <v>28</v>
      </c>
      <c r="C241" s="25">
        <v>45800</v>
      </c>
      <c r="D241" s="25">
        <v>20000</v>
      </c>
      <c r="E241" s="25">
        <v>15074.49</v>
      </c>
      <c r="F241" s="25">
        <v>75.372450000000001</v>
      </c>
    </row>
    <row r="242" spans="1:6" ht="31.2">
      <c r="A242" s="22" t="s">
        <v>29</v>
      </c>
      <c r="B242" s="16" t="s">
        <v>30</v>
      </c>
      <c r="C242" s="25">
        <v>7000</v>
      </c>
      <c r="D242" s="25">
        <v>4400</v>
      </c>
      <c r="E242" s="25">
        <v>3280</v>
      </c>
      <c r="F242" s="25">
        <v>74.545454545454547</v>
      </c>
    </row>
    <row r="243" spans="1:6" ht="46.8">
      <c r="A243" s="22" t="s">
        <v>31</v>
      </c>
      <c r="B243" s="16" t="s">
        <v>32</v>
      </c>
      <c r="C243" s="25">
        <v>7000</v>
      </c>
      <c r="D243" s="25">
        <v>4400</v>
      </c>
      <c r="E243" s="25">
        <v>3280</v>
      </c>
      <c r="F243" s="25">
        <v>74.545454545454547</v>
      </c>
    </row>
    <row r="244" spans="1:6">
      <c r="A244" s="22" t="s">
        <v>37</v>
      </c>
      <c r="B244" s="16" t="s">
        <v>38</v>
      </c>
      <c r="C244" s="25">
        <v>3000</v>
      </c>
      <c r="D244" s="25">
        <v>1900</v>
      </c>
      <c r="E244" s="25">
        <v>0</v>
      </c>
      <c r="F244" s="25">
        <v>0</v>
      </c>
    </row>
    <row r="245" spans="1:6" ht="46.8">
      <c r="A245" s="21" t="s">
        <v>188</v>
      </c>
      <c r="B245" s="15" t="s">
        <v>66</v>
      </c>
      <c r="C245" s="24">
        <v>146822800</v>
      </c>
      <c r="D245" s="24">
        <v>90629909</v>
      </c>
      <c r="E245" s="24">
        <v>87176970.770000011</v>
      </c>
      <c r="F245" s="24">
        <v>96.190067640915331</v>
      </c>
    </row>
    <row r="246" spans="1:6">
      <c r="A246" s="22" t="s">
        <v>3</v>
      </c>
      <c r="B246" s="16" t="s">
        <v>4</v>
      </c>
      <c r="C246" s="25">
        <v>146822800</v>
      </c>
      <c r="D246" s="25">
        <v>90629909</v>
      </c>
      <c r="E246" s="25">
        <v>87176970.770000011</v>
      </c>
      <c r="F246" s="25">
        <v>96.190067640915331</v>
      </c>
    </row>
    <row r="247" spans="1:6">
      <c r="A247" s="22" t="s">
        <v>5</v>
      </c>
      <c r="B247" s="16" t="s">
        <v>6</v>
      </c>
      <c r="C247" s="25">
        <v>146592900</v>
      </c>
      <c r="D247" s="25">
        <v>90487900</v>
      </c>
      <c r="E247" s="25">
        <v>87076386.770000011</v>
      </c>
      <c r="F247" s="25">
        <v>96.229868048656243</v>
      </c>
    </row>
    <row r="248" spans="1:6">
      <c r="A248" s="22" t="s">
        <v>7</v>
      </c>
      <c r="B248" s="16" t="s">
        <v>8</v>
      </c>
      <c r="C248" s="25">
        <v>120460303.17</v>
      </c>
      <c r="D248" s="25">
        <v>74430203.170000002</v>
      </c>
      <c r="E248" s="25">
        <v>71611545.790000007</v>
      </c>
      <c r="F248" s="25">
        <v>96.213019365858614</v>
      </c>
    </row>
    <row r="249" spans="1:6">
      <c r="A249" s="22" t="s">
        <v>9</v>
      </c>
      <c r="B249" s="16" t="s">
        <v>10</v>
      </c>
      <c r="C249" s="25">
        <v>120460303.17</v>
      </c>
      <c r="D249" s="25">
        <v>74430203.170000002</v>
      </c>
      <c r="E249" s="25">
        <v>71611545.790000007</v>
      </c>
      <c r="F249" s="25">
        <v>96.213019365858614</v>
      </c>
    </row>
    <row r="250" spans="1:6">
      <c r="A250" s="22" t="s">
        <v>11</v>
      </c>
      <c r="B250" s="16" t="s">
        <v>12</v>
      </c>
      <c r="C250" s="25">
        <v>26132596.829999998</v>
      </c>
      <c r="D250" s="25">
        <v>16057696.83</v>
      </c>
      <c r="E250" s="25">
        <v>15464840.98</v>
      </c>
      <c r="F250" s="25">
        <v>96.307964608645563</v>
      </c>
    </row>
    <row r="251" spans="1:6">
      <c r="A251" s="22" t="s">
        <v>174</v>
      </c>
      <c r="B251" s="16" t="s">
        <v>33</v>
      </c>
      <c r="C251" s="25">
        <v>229900</v>
      </c>
      <c r="D251" s="25">
        <v>142009</v>
      </c>
      <c r="E251" s="25">
        <v>100584</v>
      </c>
      <c r="F251" s="25">
        <v>70.829313635051292</v>
      </c>
    </row>
    <row r="252" spans="1:6" ht="31.2">
      <c r="A252" s="22" t="s">
        <v>175</v>
      </c>
      <c r="B252" s="16" t="s">
        <v>34</v>
      </c>
      <c r="C252" s="25">
        <v>229900</v>
      </c>
      <c r="D252" s="25">
        <v>142009</v>
      </c>
      <c r="E252" s="25">
        <v>100584</v>
      </c>
      <c r="F252" s="25">
        <v>70.829313635051292</v>
      </c>
    </row>
    <row r="253" spans="1:6" ht="62.4">
      <c r="A253" s="21" t="s">
        <v>189</v>
      </c>
      <c r="B253" s="15" t="s">
        <v>67</v>
      </c>
      <c r="C253" s="24">
        <v>12600000</v>
      </c>
      <c r="D253" s="24">
        <v>7844800</v>
      </c>
      <c r="E253" s="24">
        <v>7500394.4000000004</v>
      </c>
      <c r="F253" s="24">
        <v>95.60975933102182</v>
      </c>
    </row>
    <row r="254" spans="1:6">
      <c r="A254" s="22" t="s">
        <v>3</v>
      </c>
      <c r="B254" s="16" t="s">
        <v>4</v>
      </c>
      <c r="C254" s="25">
        <v>12600000</v>
      </c>
      <c r="D254" s="25">
        <v>7844800</v>
      </c>
      <c r="E254" s="25">
        <v>7500394.4000000004</v>
      </c>
      <c r="F254" s="25">
        <v>95.60975933102182</v>
      </c>
    </row>
    <row r="255" spans="1:6">
      <c r="A255" s="22" t="s">
        <v>5</v>
      </c>
      <c r="B255" s="16" t="s">
        <v>6</v>
      </c>
      <c r="C255" s="25">
        <v>12600000</v>
      </c>
      <c r="D255" s="25">
        <v>7844800</v>
      </c>
      <c r="E255" s="25">
        <v>7500394.4000000004</v>
      </c>
      <c r="F255" s="25">
        <v>95.60975933102182</v>
      </c>
    </row>
    <row r="256" spans="1:6">
      <c r="A256" s="22" t="s">
        <v>7</v>
      </c>
      <c r="B256" s="16" t="s">
        <v>8</v>
      </c>
      <c r="C256" s="25">
        <v>10282041.390000001</v>
      </c>
      <c r="D256" s="25">
        <v>6412241.3899999997</v>
      </c>
      <c r="E256" s="25">
        <v>6092618.7000000002</v>
      </c>
      <c r="F256" s="25">
        <v>95.015429542336676</v>
      </c>
    </row>
    <row r="257" spans="1:6">
      <c r="A257" s="22" t="s">
        <v>9</v>
      </c>
      <c r="B257" s="16" t="s">
        <v>10</v>
      </c>
      <c r="C257" s="25">
        <v>10282041.390000001</v>
      </c>
      <c r="D257" s="25">
        <v>6412241.3899999997</v>
      </c>
      <c r="E257" s="25">
        <v>6092618.7000000002</v>
      </c>
      <c r="F257" s="25">
        <v>95.015429542336676</v>
      </c>
    </row>
    <row r="258" spans="1:6">
      <c r="A258" s="22" t="s">
        <v>11</v>
      </c>
      <c r="B258" s="16" t="s">
        <v>12</v>
      </c>
      <c r="C258" s="25">
        <v>2317958.61</v>
      </c>
      <c r="D258" s="25">
        <v>1432558.61</v>
      </c>
      <c r="E258" s="25">
        <v>1407775.7</v>
      </c>
      <c r="F258" s="25">
        <v>98.270024707749997</v>
      </c>
    </row>
    <row r="259" spans="1:6" ht="31.2">
      <c r="A259" s="21" t="s">
        <v>68</v>
      </c>
      <c r="B259" s="15" t="s">
        <v>69</v>
      </c>
      <c r="C259" s="24">
        <v>22455552</v>
      </c>
      <c r="D259" s="24">
        <v>13580312</v>
      </c>
      <c r="E259" s="24">
        <v>11856131.330000002</v>
      </c>
      <c r="F259" s="24">
        <v>87.303821370230679</v>
      </c>
    </row>
    <row r="260" spans="1:6">
      <c r="A260" s="22" t="s">
        <v>3</v>
      </c>
      <c r="B260" s="16" t="s">
        <v>4</v>
      </c>
      <c r="C260" s="25">
        <v>22455552</v>
      </c>
      <c r="D260" s="25">
        <v>13580312</v>
      </c>
      <c r="E260" s="25">
        <v>11856131.330000002</v>
      </c>
      <c r="F260" s="25">
        <v>87.303821370230679</v>
      </c>
    </row>
    <row r="261" spans="1:6">
      <c r="A261" s="22" t="s">
        <v>5</v>
      </c>
      <c r="B261" s="16" t="s">
        <v>6</v>
      </c>
      <c r="C261" s="25">
        <v>19000000</v>
      </c>
      <c r="D261" s="25">
        <v>11571600</v>
      </c>
      <c r="E261" s="25">
        <v>10494330.49</v>
      </c>
      <c r="F261" s="25">
        <v>90.690401413806228</v>
      </c>
    </row>
    <row r="262" spans="1:6">
      <c r="A262" s="22" t="s">
        <v>7</v>
      </c>
      <c r="B262" s="16" t="s">
        <v>8</v>
      </c>
      <c r="C262" s="25">
        <v>15575000</v>
      </c>
      <c r="D262" s="25">
        <v>9476000</v>
      </c>
      <c r="E262" s="25">
        <v>8564772.1899999995</v>
      </c>
      <c r="F262" s="25">
        <v>90.383834845926543</v>
      </c>
    </row>
    <row r="263" spans="1:6">
      <c r="A263" s="22" t="s">
        <v>9</v>
      </c>
      <c r="B263" s="16" t="s">
        <v>10</v>
      </c>
      <c r="C263" s="25">
        <v>15575000</v>
      </c>
      <c r="D263" s="25">
        <v>9476000</v>
      </c>
      <c r="E263" s="25">
        <v>8564772.1899999995</v>
      </c>
      <c r="F263" s="25">
        <v>90.383834845926543</v>
      </c>
    </row>
    <row r="264" spans="1:6">
      <c r="A264" s="22" t="s">
        <v>11</v>
      </c>
      <c r="B264" s="16" t="s">
        <v>12</v>
      </c>
      <c r="C264" s="25">
        <v>3425000</v>
      </c>
      <c r="D264" s="25">
        <v>2095600</v>
      </c>
      <c r="E264" s="25">
        <v>1929558.3</v>
      </c>
      <c r="F264" s="25">
        <v>92.076651078450084</v>
      </c>
    </row>
    <row r="265" spans="1:6">
      <c r="A265" s="22" t="s">
        <v>13</v>
      </c>
      <c r="B265" s="16" t="s">
        <v>14</v>
      </c>
      <c r="C265" s="25">
        <v>3448552</v>
      </c>
      <c r="D265" s="25">
        <v>2004312</v>
      </c>
      <c r="E265" s="25">
        <v>1361800.8399999999</v>
      </c>
      <c r="F265" s="25">
        <v>67.943555693923898</v>
      </c>
    </row>
    <row r="266" spans="1:6">
      <c r="A266" s="22" t="s">
        <v>15</v>
      </c>
      <c r="B266" s="16" t="s">
        <v>16</v>
      </c>
      <c r="C266" s="25">
        <v>1031322</v>
      </c>
      <c r="D266" s="25">
        <v>649582</v>
      </c>
      <c r="E266" s="25">
        <v>374670.3</v>
      </c>
      <c r="F266" s="25">
        <v>57.678676441157542</v>
      </c>
    </row>
    <row r="267" spans="1:6">
      <c r="A267" s="22" t="s">
        <v>19</v>
      </c>
      <c r="B267" s="16" t="s">
        <v>20</v>
      </c>
      <c r="C267" s="25">
        <v>750000</v>
      </c>
      <c r="D267" s="25">
        <v>455500</v>
      </c>
      <c r="E267" s="25">
        <v>259773.21</v>
      </c>
      <c r="F267" s="25">
        <v>57.030342480790338</v>
      </c>
    </row>
    <row r="268" spans="1:6">
      <c r="A268" s="22" t="s">
        <v>21</v>
      </c>
      <c r="B268" s="16" t="s">
        <v>22</v>
      </c>
      <c r="C268" s="25">
        <v>300000</v>
      </c>
      <c r="D268" s="25">
        <v>260000</v>
      </c>
      <c r="E268" s="25">
        <v>259809.67</v>
      </c>
      <c r="F268" s="25">
        <v>99.926796153846155</v>
      </c>
    </row>
    <row r="269" spans="1:6">
      <c r="A269" s="22" t="s">
        <v>166</v>
      </c>
      <c r="B269" s="16" t="s">
        <v>23</v>
      </c>
      <c r="C269" s="25">
        <v>1362230</v>
      </c>
      <c r="D269" s="25">
        <v>636130</v>
      </c>
      <c r="E269" s="25">
        <v>467547.66000000003</v>
      </c>
      <c r="F269" s="25">
        <v>73.498759687485276</v>
      </c>
    </row>
    <row r="270" spans="1:6">
      <c r="A270" s="22" t="s">
        <v>167</v>
      </c>
      <c r="B270" s="16" t="s">
        <v>24</v>
      </c>
      <c r="C270" s="25">
        <v>203100</v>
      </c>
      <c r="D270" s="25">
        <v>137700</v>
      </c>
      <c r="E270" s="25">
        <v>96625.34</v>
      </c>
      <c r="F270" s="25">
        <v>70.170907770515612</v>
      </c>
    </row>
    <row r="271" spans="1:6">
      <c r="A271" s="22" t="s">
        <v>168</v>
      </c>
      <c r="B271" s="16" t="s">
        <v>25</v>
      </c>
      <c r="C271" s="25">
        <v>227030</v>
      </c>
      <c r="D271" s="25">
        <v>84730</v>
      </c>
      <c r="E271" s="25">
        <v>84695.23</v>
      </c>
      <c r="F271" s="25">
        <v>99.958963767260713</v>
      </c>
    </row>
    <row r="272" spans="1:6">
      <c r="A272" s="22" t="s">
        <v>169</v>
      </c>
      <c r="B272" s="16" t="s">
        <v>26</v>
      </c>
      <c r="C272" s="25">
        <v>788100</v>
      </c>
      <c r="D272" s="25">
        <v>357100</v>
      </c>
      <c r="E272" s="25">
        <v>250018.93</v>
      </c>
      <c r="F272" s="25">
        <v>70.013702044245306</v>
      </c>
    </row>
    <row r="273" spans="1:6" ht="31.2">
      <c r="A273" s="22" t="s">
        <v>171</v>
      </c>
      <c r="B273" s="16" t="s">
        <v>28</v>
      </c>
      <c r="C273" s="25">
        <v>144000</v>
      </c>
      <c r="D273" s="25">
        <v>56600</v>
      </c>
      <c r="E273" s="25">
        <v>36208.160000000003</v>
      </c>
      <c r="F273" s="25">
        <v>63.972014134275625</v>
      </c>
    </row>
    <row r="274" spans="1:6" ht="31.2">
      <c r="A274" s="22" t="s">
        <v>29</v>
      </c>
      <c r="B274" s="16" t="s">
        <v>30</v>
      </c>
      <c r="C274" s="25">
        <v>5000</v>
      </c>
      <c r="D274" s="25">
        <v>3100</v>
      </c>
      <c r="E274" s="25">
        <v>0</v>
      </c>
      <c r="F274" s="25">
        <v>0</v>
      </c>
    </row>
    <row r="275" spans="1:6" ht="46.8">
      <c r="A275" s="22" t="s">
        <v>31</v>
      </c>
      <c r="B275" s="16" t="s">
        <v>32</v>
      </c>
      <c r="C275" s="25">
        <v>5000</v>
      </c>
      <c r="D275" s="25">
        <v>3100</v>
      </c>
      <c r="E275" s="25">
        <v>0</v>
      </c>
      <c r="F275" s="25">
        <v>0</v>
      </c>
    </row>
    <row r="276" spans="1:6">
      <c r="A276" s="22" t="s">
        <v>176</v>
      </c>
      <c r="B276" s="16" t="s">
        <v>35</v>
      </c>
      <c r="C276" s="25">
        <v>2000</v>
      </c>
      <c r="D276" s="25">
        <v>1300</v>
      </c>
      <c r="E276" s="25">
        <v>0</v>
      </c>
      <c r="F276" s="25">
        <v>0</v>
      </c>
    </row>
    <row r="277" spans="1:6">
      <c r="A277" s="22" t="s">
        <v>177</v>
      </c>
      <c r="B277" s="16" t="s">
        <v>36</v>
      </c>
      <c r="C277" s="25">
        <v>2000</v>
      </c>
      <c r="D277" s="25">
        <v>1300</v>
      </c>
      <c r="E277" s="25">
        <v>0</v>
      </c>
      <c r="F277" s="25">
        <v>0</v>
      </c>
    </row>
    <row r="278" spans="1:6">
      <c r="A278" s="22" t="s">
        <v>37</v>
      </c>
      <c r="B278" s="16" t="s">
        <v>38</v>
      </c>
      <c r="C278" s="25">
        <v>5000</v>
      </c>
      <c r="D278" s="25">
        <v>3100</v>
      </c>
      <c r="E278" s="25">
        <v>0</v>
      </c>
      <c r="F278" s="25">
        <v>0</v>
      </c>
    </row>
    <row r="279" spans="1:6" ht="31.2">
      <c r="A279" s="21" t="s">
        <v>190</v>
      </c>
      <c r="B279" s="15" t="s">
        <v>70</v>
      </c>
      <c r="C279" s="24">
        <v>30000</v>
      </c>
      <c r="D279" s="24">
        <v>16000</v>
      </c>
      <c r="E279" s="24">
        <v>10400</v>
      </c>
      <c r="F279" s="24">
        <v>65</v>
      </c>
    </row>
    <row r="280" spans="1:6">
      <c r="A280" s="22" t="s">
        <v>3</v>
      </c>
      <c r="B280" s="16" t="s">
        <v>4</v>
      </c>
      <c r="C280" s="25">
        <v>30000</v>
      </c>
      <c r="D280" s="25">
        <v>16000</v>
      </c>
      <c r="E280" s="25">
        <v>10400</v>
      </c>
      <c r="F280" s="25">
        <v>65</v>
      </c>
    </row>
    <row r="281" spans="1:6">
      <c r="A281" s="22" t="s">
        <v>13</v>
      </c>
      <c r="B281" s="16" t="s">
        <v>14</v>
      </c>
      <c r="C281" s="25">
        <v>30000</v>
      </c>
      <c r="D281" s="25">
        <v>16000</v>
      </c>
      <c r="E281" s="25">
        <v>10400</v>
      </c>
      <c r="F281" s="25">
        <v>65</v>
      </c>
    </row>
    <row r="282" spans="1:6">
      <c r="A282" s="22" t="s">
        <v>19</v>
      </c>
      <c r="B282" s="16" t="s">
        <v>20</v>
      </c>
      <c r="C282" s="25">
        <v>500</v>
      </c>
      <c r="D282" s="25">
        <v>500</v>
      </c>
      <c r="E282" s="25">
        <v>0</v>
      </c>
      <c r="F282" s="25">
        <v>0</v>
      </c>
    </row>
    <row r="283" spans="1:6">
      <c r="A283" s="22" t="s">
        <v>21</v>
      </c>
      <c r="B283" s="16" t="s">
        <v>22</v>
      </c>
      <c r="C283" s="25">
        <v>29500</v>
      </c>
      <c r="D283" s="25">
        <v>15500</v>
      </c>
      <c r="E283" s="25">
        <v>10400</v>
      </c>
      <c r="F283" s="25">
        <v>67.096774193548399</v>
      </c>
    </row>
    <row r="284" spans="1:6">
      <c r="A284" s="21" t="s">
        <v>71</v>
      </c>
      <c r="B284" s="15" t="s">
        <v>72</v>
      </c>
      <c r="C284" s="24">
        <v>21182853</v>
      </c>
      <c r="D284" s="24">
        <v>13016953</v>
      </c>
      <c r="E284" s="24">
        <v>9362601.8900000006</v>
      </c>
      <c r="F284" s="24">
        <v>71.926217218422778</v>
      </c>
    </row>
    <row r="285" spans="1:6">
      <c r="A285" s="22" t="s">
        <v>3</v>
      </c>
      <c r="B285" s="16" t="s">
        <v>4</v>
      </c>
      <c r="C285" s="25">
        <v>21182853</v>
      </c>
      <c r="D285" s="25">
        <v>13016953</v>
      </c>
      <c r="E285" s="25">
        <v>9362601.8900000006</v>
      </c>
      <c r="F285" s="25">
        <v>71.926217218422778</v>
      </c>
    </row>
    <row r="286" spans="1:6">
      <c r="A286" s="22" t="s">
        <v>5</v>
      </c>
      <c r="B286" s="16" t="s">
        <v>6</v>
      </c>
      <c r="C286" s="25">
        <v>17600000</v>
      </c>
      <c r="D286" s="25">
        <v>10591000</v>
      </c>
      <c r="E286" s="25">
        <v>8227203.3099999996</v>
      </c>
      <c r="F286" s="25">
        <v>77.681081201019737</v>
      </c>
    </row>
    <row r="287" spans="1:6">
      <c r="A287" s="22" t="s">
        <v>7</v>
      </c>
      <c r="B287" s="16" t="s">
        <v>8</v>
      </c>
      <c r="C287" s="25">
        <v>14425000</v>
      </c>
      <c r="D287" s="25">
        <v>8680000</v>
      </c>
      <c r="E287" s="25">
        <v>6771324.5599999996</v>
      </c>
      <c r="F287" s="25">
        <v>78.010651612903231</v>
      </c>
    </row>
    <row r="288" spans="1:6">
      <c r="A288" s="22" t="s">
        <v>9</v>
      </c>
      <c r="B288" s="16" t="s">
        <v>10</v>
      </c>
      <c r="C288" s="25">
        <v>14425000</v>
      </c>
      <c r="D288" s="25">
        <v>8680000</v>
      </c>
      <c r="E288" s="25">
        <v>6771324.5599999996</v>
      </c>
      <c r="F288" s="25">
        <v>78.010651612903231</v>
      </c>
    </row>
    <row r="289" spans="1:6">
      <c r="A289" s="22" t="s">
        <v>11</v>
      </c>
      <c r="B289" s="16" t="s">
        <v>12</v>
      </c>
      <c r="C289" s="25">
        <v>3175000</v>
      </c>
      <c r="D289" s="25">
        <v>1911000</v>
      </c>
      <c r="E289" s="25">
        <v>1455878.75</v>
      </c>
      <c r="F289" s="25">
        <v>76.184131344845625</v>
      </c>
    </row>
    <row r="290" spans="1:6">
      <c r="A290" s="22" t="s">
        <v>13</v>
      </c>
      <c r="B290" s="16" t="s">
        <v>14</v>
      </c>
      <c r="C290" s="25">
        <v>3522520</v>
      </c>
      <c r="D290" s="25">
        <v>2371120</v>
      </c>
      <c r="E290" s="25">
        <v>1080789.7999999998</v>
      </c>
      <c r="F290" s="25">
        <v>45.581404568305267</v>
      </c>
    </row>
    <row r="291" spans="1:6">
      <c r="A291" s="22" t="s">
        <v>15</v>
      </c>
      <c r="B291" s="16" t="s">
        <v>16</v>
      </c>
      <c r="C291" s="25">
        <v>384427</v>
      </c>
      <c r="D291" s="25">
        <v>261927</v>
      </c>
      <c r="E291" s="25">
        <v>150318</v>
      </c>
      <c r="F291" s="25">
        <v>57.389272583582454</v>
      </c>
    </row>
    <row r="292" spans="1:6">
      <c r="A292" s="22" t="s">
        <v>19</v>
      </c>
      <c r="B292" s="16" t="s">
        <v>20</v>
      </c>
      <c r="C292" s="25">
        <v>649014</v>
      </c>
      <c r="D292" s="25">
        <v>586014</v>
      </c>
      <c r="E292" s="25">
        <v>239368.74</v>
      </c>
      <c r="F292" s="25">
        <v>40.846931984560094</v>
      </c>
    </row>
    <row r="293" spans="1:6">
      <c r="A293" s="22" t="s">
        <v>21</v>
      </c>
      <c r="B293" s="16" t="s">
        <v>22</v>
      </c>
      <c r="C293" s="25">
        <v>13760</v>
      </c>
      <c r="D293" s="25">
        <v>13260</v>
      </c>
      <c r="E293" s="25">
        <v>13260</v>
      </c>
      <c r="F293" s="25">
        <v>100</v>
      </c>
    </row>
    <row r="294" spans="1:6">
      <c r="A294" s="22" t="s">
        <v>166</v>
      </c>
      <c r="B294" s="16" t="s">
        <v>23</v>
      </c>
      <c r="C294" s="25">
        <v>2396689</v>
      </c>
      <c r="D294" s="25">
        <v>1431289</v>
      </c>
      <c r="E294" s="25">
        <v>599713.05999999994</v>
      </c>
      <c r="F294" s="25">
        <v>41.900207435395643</v>
      </c>
    </row>
    <row r="295" spans="1:6">
      <c r="A295" s="22" t="s">
        <v>167</v>
      </c>
      <c r="B295" s="16" t="s">
        <v>24</v>
      </c>
      <c r="C295" s="25">
        <v>900000</v>
      </c>
      <c r="D295" s="25">
        <v>486100</v>
      </c>
      <c r="E295" s="25">
        <v>285796.63</v>
      </c>
      <c r="F295" s="25">
        <v>58.793793458136193</v>
      </c>
    </row>
    <row r="296" spans="1:6">
      <c r="A296" s="22" t="s">
        <v>168</v>
      </c>
      <c r="B296" s="16" t="s">
        <v>25</v>
      </c>
      <c r="C296" s="25">
        <v>270289</v>
      </c>
      <c r="D296" s="25">
        <v>139189</v>
      </c>
      <c r="E296" s="25">
        <v>13275.63</v>
      </c>
      <c r="F296" s="25">
        <v>9.5378442261960359</v>
      </c>
    </row>
    <row r="297" spans="1:6">
      <c r="A297" s="22" t="s">
        <v>169</v>
      </c>
      <c r="B297" s="16" t="s">
        <v>26</v>
      </c>
      <c r="C297" s="25">
        <v>1110500</v>
      </c>
      <c r="D297" s="25">
        <v>776700</v>
      </c>
      <c r="E297" s="25">
        <v>283562.73</v>
      </c>
      <c r="F297" s="25">
        <v>36.508655851680182</v>
      </c>
    </row>
    <row r="298" spans="1:6" ht="31.2">
      <c r="A298" s="22" t="s">
        <v>171</v>
      </c>
      <c r="B298" s="16" t="s">
        <v>28</v>
      </c>
      <c r="C298" s="25">
        <v>115900</v>
      </c>
      <c r="D298" s="25">
        <v>29300</v>
      </c>
      <c r="E298" s="25">
        <v>17078.07</v>
      </c>
      <c r="F298" s="25">
        <v>58.28692832764505</v>
      </c>
    </row>
    <row r="299" spans="1:6" ht="31.2">
      <c r="A299" s="22" t="s">
        <v>29</v>
      </c>
      <c r="B299" s="16" t="s">
        <v>30</v>
      </c>
      <c r="C299" s="25">
        <v>78630</v>
      </c>
      <c r="D299" s="25">
        <v>78630</v>
      </c>
      <c r="E299" s="25">
        <v>78130</v>
      </c>
      <c r="F299" s="25">
        <v>99.364110390436224</v>
      </c>
    </row>
    <row r="300" spans="1:6" ht="31.2">
      <c r="A300" s="22" t="s">
        <v>172</v>
      </c>
      <c r="B300" s="16" t="s">
        <v>173</v>
      </c>
      <c r="C300" s="25">
        <v>66000</v>
      </c>
      <c r="D300" s="25">
        <v>66000</v>
      </c>
      <c r="E300" s="25">
        <v>65500</v>
      </c>
      <c r="F300" s="25">
        <v>99.242424242424249</v>
      </c>
    </row>
    <row r="301" spans="1:6" ht="46.8">
      <c r="A301" s="22" t="s">
        <v>31</v>
      </c>
      <c r="B301" s="16" t="s">
        <v>32</v>
      </c>
      <c r="C301" s="25">
        <v>12630</v>
      </c>
      <c r="D301" s="25">
        <v>12630</v>
      </c>
      <c r="E301" s="25">
        <v>12630</v>
      </c>
      <c r="F301" s="25">
        <v>100</v>
      </c>
    </row>
    <row r="302" spans="1:6">
      <c r="A302" s="22" t="s">
        <v>37</v>
      </c>
      <c r="B302" s="16" t="s">
        <v>38</v>
      </c>
      <c r="C302" s="25">
        <v>60333</v>
      </c>
      <c r="D302" s="25">
        <v>54833</v>
      </c>
      <c r="E302" s="25">
        <v>54608.78</v>
      </c>
      <c r="F302" s="25">
        <v>99.591085660095189</v>
      </c>
    </row>
    <row r="303" spans="1:6" ht="31.2">
      <c r="A303" s="21" t="s">
        <v>191</v>
      </c>
      <c r="B303" s="15" t="s">
        <v>73</v>
      </c>
      <c r="C303" s="24">
        <v>516520</v>
      </c>
      <c r="D303" s="24">
        <v>321820</v>
      </c>
      <c r="E303" s="24">
        <v>191881.83000000002</v>
      </c>
      <c r="F303" s="24">
        <v>59.623960599092662</v>
      </c>
    </row>
    <row r="304" spans="1:6">
      <c r="A304" s="22" t="s">
        <v>3</v>
      </c>
      <c r="B304" s="16" t="s">
        <v>4</v>
      </c>
      <c r="C304" s="25">
        <v>516520</v>
      </c>
      <c r="D304" s="25">
        <v>321820</v>
      </c>
      <c r="E304" s="25">
        <v>191881.83000000002</v>
      </c>
      <c r="F304" s="25">
        <v>59.623960599092662</v>
      </c>
    </row>
    <row r="305" spans="1:6">
      <c r="A305" s="22" t="s">
        <v>5</v>
      </c>
      <c r="B305" s="16" t="s">
        <v>6</v>
      </c>
      <c r="C305" s="25">
        <v>212100</v>
      </c>
      <c r="D305" s="25">
        <v>147000</v>
      </c>
      <c r="E305" s="25">
        <v>121738.91</v>
      </c>
      <c r="F305" s="25">
        <v>82.815585034013608</v>
      </c>
    </row>
    <row r="306" spans="1:6">
      <c r="A306" s="22" t="s">
        <v>7</v>
      </c>
      <c r="B306" s="16" t="s">
        <v>8</v>
      </c>
      <c r="C306" s="25">
        <v>173900</v>
      </c>
      <c r="D306" s="25">
        <v>120400</v>
      </c>
      <c r="E306" s="25">
        <v>99786.01</v>
      </c>
      <c r="F306" s="25">
        <v>82.878745847176077</v>
      </c>
    </row>
    <row r="307" spans="1:6">
      <c r="A307" s="22" t="s">
        <v>9</v>
      </c>
      <c r="B307" s="16" t="s">
        <v>10</v>
      </c>
      <c r="C307" s="25">
        <v>173900</v>
      </c>
      <c r="D307" s="25">
        <v>120400</v>
      </c>
      <c r="E307" s="25">
        <v>99786.01</v>
      </c>
      <c r="F307" s="25">
        <v>82.878745847176077</v>
      </c>
    </row>
    <row r="308" spans="1:6">
      <c r="A308" s="22" t="s">
        <v>11</v>
      </c>
      <c r="B308" s="16" t="s">
        <v>12</v>
      </c>
      <c r="C308" s="25">
        <v>38200</v>
      </c>
      <c r="D308" s="25">
        <v>26600</v>
      </c>
      <c r="E308" s="25">
        <v>21952.9</v>
      </c>
      <c r="F308" s="25">
        <v>82.529699248120309</v>
      </c>
    </row>
    <row r="309" spans="1:6">
      <c r="A309" s="22" t="s">
        <v>13</v>
      </c>
      <c r="B309" s="16" t="s">
        <v>14</v>
      </c>
      <c r="C309" s="25">
        <v>304420</v>
      </c>
      <c r="D309" s="25">
        <v>174820</v>
      </c>
      <c r="E309" s="25">
        <v>70142.92</v>
      </c>
      <c r="F309" s="25">
        <v>40.122937878961217</v>
      </c>
    </row>
    <row r="310" spans="1:6">
      <c r="A310" s="22" t="s">
        <v>15</v>
      </c>
      <c r="B310" s="16" t="s">
        <v>16</v>
      </c>
      <c r="C310" s="25">
        <v>40050</v>
      </c>
      <c r="D310" s="25">
        <v>18550</v>
      </c>
      <c r="E310" s="25">
        <v>0</v>
      </c>
      <c r="F310" s="25">
        <v>0</v>
      </c>
    </row>
    <row r="311" spans="1:6">
      <c r="A311" s="22" t="s">
        <v>19</v>
      </c>
      <c r="B311" s="16" t="s">
        <v>20</v>
      </c>
      <c r="C311" s="25">
        <v>100000</v>
      </c>
      <c r="D311" s="25">
        <v>58100</v>
      </c>
      <c r="E311" s="25">
        <v>40633.440000000002</v>
      </c>
      <c r="F311" s="25">
        <v>69.937074010327024</v>
      </c>
    </row>
    <row r="312" spans="1:6">
      <c r="A312" s="22" t="s">
        <v>21</v>
      </c>
      <c r="B312" s="16" t="s">
        <v>22</v>
      </c>
      <c r="C312" s="25">
        <v>2000</v>
      </c>
      <c r="D312" s="25">
        <v>1400</v>
      </c>
      <c r="E312" s="25">
        <v>0</v>
      </c>
      <c r="F312" s="25">
        <v>0</v>
      </c>
    </row>
    <row r="313" spans="1:6">
      <c r="A313" s="22" t="s">
        <v>166</v>
      </c>
      <c r="B313" s="16" t="s">
        <v>23</v>
      </c>
      <c r="C313" s="25">
        <v>160370</v>
      </c>
      <c r="D313" s="25">
        <v>95370</v>
      </c>
      <c r="E313" s="25">
        <v>29509.48</v>
      </c>
      <c r="F313" s="25">
        <v>30.942099192618223</v>
      </c>
    </row>
    <row r="314" spans="1:6">
      <c r="A314" s="22" t="s">
        <v>167</v>
      </c>
      <c r="B314" s="16" t="s">
        <v>24</v>
      </c>
      <c r="C314" s="25">
        <v>101600</v>
      </c>
      <c r="D314" s="25">
        <v>63300</v>
      </c>
      <c r="E314" s="25">
        <v>10192.379999999999</v>
      </c>
      <c r="F314" s="25">
        <v>16.101706161137439</v>
      </c>
    </row>
    <row r="315" spans="1:6">
      <c r="A315" s="22" t="s">
        <v>168</v>
      </c>
      <c r="B315" s="16" t="s">
        <v>25</v>
      </c>
      <c r="C315" s="25">
        <v>4670</v>
      </c>
      <c r="D315" s="25">
        <v>1770</v>
      </c>
      <c r="E315" s="25">
        <v>1443.07</v>
      </c>
      <c r="F315" s="25">
        <v>81.529378531073434</v>
      </c>
    </row>
    <row r="316" spans="1:6">
      <c r="A316" s="22" t="s">
        <v>169</v>
      </c>
      <c r="B316" s="16" t="s">
        <v>26</v>
      </c>
      <c r="C316" s="25">
        <v>51900</v>
      </c>
      <c r="D316" s="25">
        <v>29100</v>
      </c>
      <c r="E316" s="25">
        <v>17011.27</v>
      </c>
      <c r="F316" s="25">
        <v>58.45797250859107</v>
      </c>
    </row>
    <row r="317" spans="1:6" ht="31.2">
      <c r="A317" s="22" t="s">
        <v>171</v>
      </c>
      <c r="B317" s="16" t="s">
        <v>28</v>
      </c>
      <c r="C317" s="25">
        <v>2200</v>
      </c>
      <c r="D317" s="25">
        <v>1200</v>
      </c>
      <c r="E317" s="25">
        <v>862.76</v>
      </c>
      <c r="F317" s="25">
        <v>71.896666666666661</v>
      </c>
    </row>
    <row r="318" spans="1:6" ht="31.2">
      <c r="A318" s="22" t="s">
        <v>29</v>
      </c>
      <c r="B318" s="16" t="s">
        <v>30</v>
      </c>
      <c r="C318" s="25">
        <v>2000</v>
      </c>
      <c r="D318" s="25">
        <v>1400</v>
      </c>
      <c r="E318" s="25">
        <v>0</v>
      </c>
      <c r="F318" s="25">
        <v>0</v>
      </c>
    </row>
    <row r="319" spans="1:6" ht="46.8">
      <c r="A319" s="22" t="s">
        <v>31</v>
      </c>
      <c r="B319" s="16" t="s">
        <v>32</v>
      </c>
      <c r="C319" s="25">
        <v>2000</v>
      </c>
      <c r="D319" s="25">
        <v>1400</v>
      </c>
      <c r="E319" s="25">
        <v>0</v>
      </c>
      <c r="F319" s="25">
        <v>0</v>
      </c>
    </row>
    <row r="320" spans="1:6" ht="31.2">
      <c r="A320" s="21" t="s">
        <v>192</v>
      </c>
      <c r="B320" s="15" t="s">
        <v>74</v>
      </c>
      <c r="C320" s="24">
        <v>2775740</v>
      </c>
      <c r="D320" s="24">
        <v>1714572</v>
      </c>
      <c r="E320" s="24">
        <v>1044528.33</v>
      </c>
      <c r="F320" s="24">
        <v>60.920645502201133</v>
      </c>
    </row>
    <row r="321" spans="1:6">
      <c r="A321" s="22" t="s">
        <v>3</v>
      </c>
      <c r="B321" s="16" t="s">
        <v>4</v>
      </c>
      <c r="C321" s="25">
        <v>2775740</v>
      </c>
      <c r="D321" s="25">
        <v>1714572</v>
      </c>
      <c r="E321" s="25">
        <v>1044528.33</v>
      </c>
      <c r="F321" s="25">
        <v>60.920645502201133</v>
      </c>
    </row>
    <row r="322" spans="1:6">
      <c r="A322" s="22" t="s">
        <v>5</v>
      </c>
      <c r="B322" s="16" t="s">
        <v>6</v>
      </c>
      <c r="C322" s="25">
        <v>2775740</v>
      </c>
      <c r="D322" s="25">
        <v>1714572</v>
      </c>
      <c r="E322" s="25">
        <v>1044528.33</v>
      </c>
      <c r="F322" s="25">
        <v>60.920645502201133</v>
      </c>
    </row>
    <row r="323" spans="1:6">
      <c r="A323" s="22" t="s">
        <v>7</v>
      </c>
      <c r="B323" s="16" t="s">
        <v>8</v>
      </c>
      <c r="C323" s="25">
        <v>2275200</v>
      </c>
      <c r="D323" s="25">
        <v>1405500</v>
      </c>
      <c r="E323" s="25">
        <v>842762.1</v>
      </c>
      <c r="F323" s="25">
        <v>59.961728922091787</v>
      </c>
    </row>
    <row r="324" spans="1:6">
      <c r="A324" s="22" t="s">
        <v>9</v>
      </c>
      <c r="B324" s="16" t="s">
        <v>10</v>
      </c>
      <c r="C324" s="25">
        <v>2275200</v>
      </c>
      <c r="D324" s="25">
        <v>1405500</v>
      </c>
      <c r="E324" s="25">
        <v>842762.1</v>
      </c>
      <c r="F324" s="25">
        <v>59.961728922091787</v>
      </c>
    </row>
    <row r="325" spans="1:6">
      <c r="A325" s="22" t="s">
        <v>11</v>
      </c>
      <c r="B325" s="16" t="s">
        <v>12</v>
      </c>
      <c r="C325" s="25">
        <v>500540</v>
      </c>
      <c r="D325" s="25">
        <v>309072</v>
      </c>
      <c r="E325" s="25">
        <v>201766.23</v>
      </c>
      <c r="F325" s="25">
        <v>65.281303385618884</v>
      </c>
    </row>
    <row r="326" spans="1:6" ht="93.6">
      <c r="A326" s="21" t="s">
        <v>253</v>
      </c>
      <c r="B326" s="15" t="s">
        <v>254</v>
      </c>
      <c r="C326" s="24">
        <v>245454.99</v>
      </c>
      <c r="D326" s="24">
        <v>245454.99</v>
      </c>
      <c r="E326" s="24">
        <v>245454.99</v>
      </c>
      <c r="F326" s="24">
        <v>100</v>
      </c>
    </row>
    <row r="327" spans="1:6">
      <c r="A327" s="22" t="s">
        <v>3</v>
      </c>
      <c r="B327" s="16" t="s">
        <v>4</v>
      </c>
      <c r="C327" s="25">
        <v>245454.99</v>
      </c>
      <c r="D327" s="25">
        <v>245454.99</v>
      </c>
      <c r="E327" s="25">
        <v>245454.99</v>
      </c>
      <c r="F327" s="25">
        <v>100</v>
      </c>
    </row>
    <row r="328" spans="1:6">
      <c r="A328" s="22" t="s">
        <v>5</v>
      </c>
      <c r="B328" s="16" t="s">
        <v>6</v>
      </c>
      <c r="C328" s="25">
        <v>245454.99</v>
      </c>
      <c r="D328" s="25">
        <v>245454.99</v>
      </c>
      <c r="E328" s="25">
        <v>245454.99</v>
      </c>
      <c r="F328" s="25">
        <v>100</v>
      </c>
    </row>
    <row r="329" spans="1:6">
      <c r="A329" s="22" t="s">
        <v>7</v>
      </c>
      <c r="B329" s="16" t="s">
        <v>8</v>
      </c>
      <c r="C329" s="25">
        <v>201200.99</v>
      </c>
      <c r="D329" s="25">
        <v>201200.99</v>
      </c>
      <c r="E329" s="25">
        <v>201200.99</v>
      </c>
      <c r="F329" s="25">
        <v>100</v>
      </c>
    </row>
    <row r="330" spans="1:6">
      <c r="A330" s="22" t="s">
        <v>9</v>
      </c>
      <c r="B330" s="16" t="s">
        <v>10</v>
      </c>
      <c r="C330" s="25">
        <v>201200.99</v>
      </c>
      <c r="D330" s="25">
        <v>201200.99</v>
      </c>
      <c r="E330" s="25">
        <v>201200.99</v>
      </c>
      <c r="F330" s="25">
        <v>100</v>
      </c>
    </row>
    <row r="331" spans="1:6">
      <c r="A331" s="22" t="s">
        <v>11</v>
      </c>
      <c r="B331" s="16" t="s">
        <v>12</v>
      </c>
      <c r="C331" s="25">
        <v>44254</v>
      </c>
      <c r="D331" s="25">
        <v>44254</v>
      </c>
      <c r="E331" s="25">
        <v>44254</v>
      </c>
      <c r="F331" s="25">
        <v>100</v>
      </c>
    </row>
    <row r="332" spans="1:6" ht="31.2">
      <c r="A332" s="21" t="s">
        <v>193</v>
      </c>
      <c r="B332" s="15" t="s">
        <v>75</v>
      </c>
      <c r="C332" s="24">
        <v>4467418</v>
      </c>
      <c r="D332" s="24">
        <v>2783918</v>
      </c>
      <c r="E332" s="24">
        <v>2082974.4100000001</v>
      </c>
      <c r="F332" s="24">
        <v>74.821686917502603</v>
      </c>
    </row>
    <row r="333" spans="1:6">
      <c r="A333" s="22" t="s">
        <v>3</v>
      </c>
      <c r="B333" s="16" t="s">
        <v>4</v>
      </c>
      <c r="C333" s="25">
        <v>4467418</v>
      </c>
      <c r="D333" s="25">
        <v>2783918</v>
      </c>
      <c r="E333" s="25">
        <v>2082974.4100000001</v>
      </c>
      <c r="F333" s="25">
        <v>74.821686917502603</v>
      </c>
    </row>
    <row r="334" spans="1:6">
      <c r="A334" s="22" t="s">
        <v>5</v>
      </c>
      <c r="B334" s="16" t="s">
        <v>6</v>
      </c>
      <c r="C334" s="25">
        <v>4150000</v>
      </c>
      <c r="D334" s="25">
        <v>2599000</v>
      </c>
      <c r="E334" s="25">
        <v>2008628.24</v>
      </c>
      <c r="F334" s="25">
        <v>77.284657175836855</v>
      </c>
    </row>
    <row r="335" spans="1:6">
      <c r="A335" s="22" t="s">
        <v>7</v>
      </c>
      <c r="B335" s="16" t="s">
        <v>8</v>
      </c>
      <c r="C335" s="25">
        <v>3400000</v>
      </c>
      <c r="D335" s="25">
        <v>2130000</v>
      </c>
      <c r="E335" s="25">
        <v>1641391.2</v>
      </c>
      <c r="F335" s="25">
        <v>77.060619718309852</v>
      </c>
    </row>
    <row r="336" spans="1:6">
      <c r="A336" s="22" t="s">
        <v>9</v>
      </c>
      <c r="B336" s="16" t="s">
        <v>10</v>
      </c>
      <c r="C336" s="25">
        <v>3400000</v>
      </c>
      <c r="D336" s="25">
        <v>2130000</v>
      </c>
      <c r="E336" s="25">
        <v>1641391.2</v>
      </c>
      <c r="F336" s="25">
        <v>77.060619718309852</v>
      </c>
    </row>
    <row r="337" spans="1:6">
      <c r="A337" s="22" t="s">
        <v>11</v>
      </c>
      <c r="B337" s="16" t="s">
        <v>12</v>
      </c>
      <c r="C337" s="25">
        <v>750000</v>
      </c>
      <c r="D337" s="25">
        <v>469000</v>
      </c>
      <c r="E337" s="25">
        <v>367237.04</v>
      </c>
      <c r="F337" s="25">
        <v>78.302140724946696</v>
      </c>
    </row>
    <row r="338" spans="1:6">
      <c r="A338" s="22" t="s">
        <v>13</v>
      </c>
      <c r="B338" s="16" t="s">
        <v>14</v>
      </c>
      <c r="C338" s="25">
        <v>312418</v>
      </c>
      <c r="D338" s="25">
        <v>181818</v>
      </c>
      <c r="E338" s="25">
        <v>74346.169999999984</v>
      </c>
      <c r="F338" s="25">
        <v>40.890434390434379</v>
      </c>
    </row>
    <row r="339" spans="1:6">
      <c r="A339" s="22" t="s">
        <v>15</v>
      </c>
      <c r="B339" s="16" t="s">
        <v>16</v>
      </c>
      <c r="C339" s="25">
        <v>45818</v>
      </c>
      <c r="D339" s="25">
        <v>24953</v>
      </c>
      <c r="E339" s="25">
        <v>0</v>
      </c>
      <c r="F339" s="25">
        <v>0</v>
      </c>
    </row>
    <row r="340" spans="1:6">
      <c r="A340" s="22" t="s">
        <v>19</v>
      </c>
      <c r="B340" s="16" t="s">
        <v>20</v>
      </c>
      <c r="C340" s="25">
        <v>200000</v>
      </c>
      <c r="D340" s="25">
        <v>115200</v>
      </c>
      <c r="E340" s="25">
        <v>59321.04</v>
      </c>
      <c r="F340" s="25">
        <v>51.493958333333332</v>
      </c>
    </row>
    <row r="341" spans="1:6">
      <c r="A341" s="22" t="s">
        <v>21</v>
      </c>
      <c r="B341" s="16" t="s">
        <v>22</v>
      </c>
      <c r="C341" s="25">
        <v>10000</v>
      </c>
      <c r="D341" s="25">
        <v>7000</v>
      </c>
      <c r="E341" s="25">
        <v>6954.58</v>
      </c>
      <c r="F341" s="25">
        <v>99.351142857142861</v>
      </c>
    </row>
    <row r="342" spans="1:6">
      <c r="A342" s="22" t="s">
        <v>166</v>
      </c>
      <c r="B342" s="16" t="s">
        <v>23</v>
      </c>
      <c r="C342" s="25">
        <v>56600</v>
      </c>
      <c r="D342" s="25">
        <v>34665</v>
      </c>
      <c r="E342" s="25">
        <v>8070.55</v>
      </c>
      <c r="F342" s="25">
        <v>23.281551997692198</v>
      </c>
    </row>
    <row r="343" spans="1:6">
      <c r="A343" s="22" t="s">
        <v>167</v>
      </c>
      <c r="B343" s="16" t="s">
        <v>24</v>
      </c>
      <c r="C343" s="25">
        <v>27200</v>
      </c>
      <c r="D343" s="25">
        <v>18400</v>
      </c>
      <c r="E343" s="25">
        <v>854.11</v>
      </c>
      <c r="F343" s="25">
        <v>4.6419021739130439</v>
      </c>
    </row>
    <row r="344" spans="1:6">
      <c r="A344" s="22" t="s">
        <v>168</v>
      </c>
      <c r="B344" s="16" t="s">
        <v>25</v>
      </c>
      <c r="C344" s="25">
        <v>2300</v>
      </c>
      <c r="D344" s="25">
        <v>1045</v>
      </c>
      <c r="E344" s="25">
        <v>1044.6500000000001</v>
      </c>
      <c r="F344" s="25">
        <v>99.966507177033506</v>
      </c>
    </row>
    <row r="345" spans="1:6">
      <c r="A345" s="22" t="s">
        <v>169</v>
      </c>
      <c r="B345" s="16" t="s">
        <v>26</v>
      </c>
      <c r="C345" s="25">
        <v>24900</v>
      </c>
      <c r="D345" s="25">
        <v>13920</v>
      </c>
      <c r="E345" s="25">
        <v>5309.03</v>
      </c>
      <c r="F345" s="25">
        <v>38.139583333333334</v>
      </c>
    </row>
    <row r="346" spans="1:6" ht="31.2">
      <c r="A346" s="22" t="s">
        <v>171</v>
      </c>
      <c r="B346" s="16" t="s">
        <v>28</v>
      </c>
      <c r="C346" s="25">
        <v>2200</v>
      </c>
      <c r="D346" s="25">
        <v>1300</v>
      </c>
      <c r="E346" s="25">
        <v>862.76</v>
      </c>
      <c r="F346" s="25">
        <v>66.366153846153836</v>
      </c>
    </row>
    <row r="347" spans="1:6">
      <c r="A347" s="22" t="s">
        <v>176</v>
      </c>
      <c r="B347" s="16" t="s">
        <v>35</v>
      </c>
      <c r="C347" s="25">
        <v>5000</v>
      </c>
      <c r="D347" s="25">
        <v>3100</v>
      </c>
      <c r="E347" s="25">
        <v>0</v>
      </c>
      <c r="F347" s="25">
        <v>0</v>
      </c>
    </row>
    <row r="348" spans="1:6">
      <c r="A348" s="22" t="s">
        <v>177</v>
      </c>
      <c r="B348" s="16" t="s">
        <v>36</v>
      </c>
      <c r="C348" s="25">
        <v>5000</v>
      </c>
      <c r="D348" s="25">
        <v>3100</v>
      </c>
      <c r="E348" s="25">
        <v>0</v>
      </c>
      <c r="F348" s="25">
        <v>0</v>
      </c>
    </row>
    <row r="349" spans="1:6" ht="46.8">
      <c r="A349" s="21" t="s">
        <v>269</v>
      </c>
      <c r="B349" s="15" t="s">
        <v>270</v>
      </c>
      <c r="C349" s="24">
        <v>292110</v>
      </c>
      <c r="D349" s="24">
        <v>255710</v>
      </c>
      <c r="E349" s="24">
        <v>203520.09999999998</v>
      </c>
      <c r="F349" s="24">
        <v>79.590199835751434</v>
      </c>
    </row>
    <row r="350" spans="1:6">
      <c r="A350" s="22" t="s">
        <v>3</v>
      </c>
      <c r="B350" s="16" t="s">
        <v>4</v>
      </c>
      <c r="C350" s="25">
        <v>292110</v>
      </c>
      <c r="D350" s="25">
        <v>255710</v>
      </c>
      <c r="E350" s="25">
        <v>203520.09999999998</v>
      </c>
      <c r="F350" s="25">
        <v>79.590199835751434</v>
      </c>
    </row>
    <row r="351" spans="1:6">
      <c r="A351" s="22" t="s">
        <v>5</v>
      </c>
      <c r="B351" s="16" t="s">
        <v>6</v>
      </c>
      <c r="C351" s="25">
        <v>292110</v>
      </c>
      <c r="D351" s="25">
        <v>255710</v>
      </c>
      <c r="E351" s="25">
        <v>203520.09999999998</v>
      </c>
      <c r="F351" s="25">
        <v>79.590199835751434</v>
      </c>
    </row>
    <row r="352" spans="1:6">
      <c r="A352" s="22" t="s">
        <v>7</v>
      </c>
      <c r="B352" s="16" t="s">
        <v>8</v>
      </c>
      <c r="C352" s="25">
        <v>239434</v>
      </c>
      <c r="D352" s="25">
        <v>209594</v>
      </c>
      <c r="E352" s="25">
        <v>166819.74</v>
      </c>
      <c r="F352" s="25">
        <v>79.591849003311154</v>
      </c>
    </row>
    <row r="353" spans="1:6">
      <c r="A353" s="22" t="s">
        <v>9</v>
      </c>
      <c r="B353" s="16" t="s">
        <v>10</v>
      </c>
      <c r="C353" s="25">
        <v>239434</v>
      </c>
      <c r="D353" s="25">
        <v>209594</v>
      </c>
      <c r="E353" s="25">
        <v>166819.74</v>
      </c>
      <c r="F353" s="25">
        <v>79.591849003311154</v>
      </c>
    </row>
    <row r="354" spans="1:6">
      <c r="A354" s="22" t="s">
        <v>11</v>
      </c>
      <c r="B354" s="16" t="s">
        <v>12</v>
      </c>
      <c r="C354" s="25">
        <v>52676</v>
      </c>
      <c r="D354" s="25">
        <v>46116</v>
      </c>
      <c r="E354" s="25">
        <v>36700.36</v>
      </c>
      <c r="F354" s="25">
        <v>79.582704484343822</v>
      </c>
    </row>
    <row r="355" spans="1:6" ht="78">
      <c r="A355" s="21" t="s">
        <v>255</v>
      </c>
      <c r="B355" s="15" t="s">
        <v>256</v>
      </c>
      <c r="C355" s="24">
        <v>97284</v>
      </c>
      <c r="D355" s="24">
        <v>97284</v>
      </c>
      <c r="E355" s="24">
        <v>97284</v>
      </c>
      <c r="F355" s="24">
        <v>100</v>
      </c>
    </row>
    <row r="356" spans="1:6">
      <c r="A356" s="22" t="s">
        <v>3</v>
      </c>
      <c r="B356" s="16" t="s">
        <v>4</v>
      </c>
      <c r="C356" s="25">
        <v>97284</v>
      </c>
      <c r="D356" s="25">
        <v>97284</v>
      </c>
      <c r="E356" s="25">
        <v>97284</v>
      </c>
      <c r="F356" s="25">
        <v>100</v>
      </c>
    </row>
    <row r="357" spans="1:6">
      <c r="A357" s="22" t="s">
        <v>5</v>
      </c>
      <c r="B357" s="16" t="s">
        <v>6</v>
      </c>
      <c r="C357" s="25">
        <v>97284</v>
      </c>
      <c r="D357" s="25">
        <v>97284</v>
      </c>
      <c r="E357" s="25">
        <v>97284</v>
      </c>
      <c r="F357" s="25">
        <v>100</v>
      </c>
    </row>
    <row r="358" spans="1:6">
      <c r="A358" s="22" t="s">
        <v>7</v>
      </c>
      <c r="B358" s="16" t="s">
        <v>8</v>
      </c>
      <c r="C358" s="25">
        <v>79741</v>
      </c>
      <c r="D358" s="25">
        <v>79741</v>
      </c>
      <c r="E358" s="25">
        <v>79741</v>
      </c>
      <c r="F358" s="25">
        <v>100</v>
      </c>
    </row>
    <row r="359" spans="1:6">
      <c r="A359" s="22" t="s">
        <v>9</v>
      </c>
      <c r="B359" s="16" t="s">
        <v>10</v>
      </c>
      <c r="C359" s="25">
        <v>79741</v>
      </c>
      <c r="D359" s="25">
        <v>79741</v>
      </c>
      <c r="E359" s="25">
        <v>79741</v>
      </c>
      <c r="F359" s="25">
        <v>100</v>
      </c>
    </row>
    <row r="360" spans="1:6">
      <c r="A360" s="22" t="s">
        <v>11</v>
      </c>
      <c r="B360" s="16" t="s">
        <v>12</v>
      </c>
      <c r="C360" s="25">
        <v>17543</v>
      </c>
      <c r="D360" s="25">
        <v>17543</v>
      </c>
      <c r="E360" s="25">
        <v>17543</v>
      </c>
      <c r="F360" s="25">
        <v>100</v>
      </c>
    </row>
    <row r="361" spans="1:6" ht="62.4">
      <c r="A361" s="21" t="s">
        <v>194</v>
      </c>
      <c r="B361" s="15" t="s">
        <v>76</v>
      </c>
      <c r="C361" s="24">
        <v>4139500</v>
      </c>
      <c r="D361" s="24">
        <v>4139500</v>
      </c>
      <c r="E361" s="24">
        <v>2008865.16</v>
      </c>
      <c r="F361" s="24">
        <v>48.52917405483754</v>
      </c>
    </row>
    <row r="362" spans="1:6">
      <c r="A362" s="22" t="s">
        <v>3</v>
      </c>
      <c r="B362" s="16" t="s">
        <v>4</v>
      </c>
      <c r="C362" s="25">
        <v>4139500</v>
      </c>
      <c r="D362" s="25">
        <v>4139500</v>
      </c>
      <c r="E362" s="25">
        <v>2008865.16</v>
      </c>
      <c r="F362" s="25">
        <v>48.52917405483754</v>
      </c>
    </row>
    <row r="363" spans="1:6">
      <c r="A363" s="22" t="s">
        <v>5</v>
      </c>
      <c r="B363" s="16" t="s">
        <v>6</v>
      </c>
      <c r="C363" s="25">
        <v>548600</v>
      </c>
      <c r="D363" s="25">
        <v>548600</v>
      </c>
      <c r="E363" s="25">
        <v>290716.94</v>
      </c>
      <c r="F363" s="25">
        <v>52.992515493984691</v>
      </c>
    </row>
    <row r="364" spans="1:6">
      <c r="A364" s="22" t="s">
        <v>7</v>
      </c>
      <c r="B364" s="16" t="s">
        <v>8</v>
      </c>
      <c r="C364" s="25">
        <v>449700</v>
      </c>
      <c r="D364" s="25">
        <v>449700</v>
      </c>
      <c r="E364" s="25">
        <v>238292.57</v>
      </c>
      <c r="F364" s="25">
        <v>52.989230598176562</v>
      </c>
    </row>
    <row r="365" spans="1:6">
      <c r="A365" s="22" t="s">
        <v>9</v>
      </c>
      <c r="B365" s="16" t="s">
        <v>10</v>
      </c>
      <c r="C365" s="25">
        <v>449700</v>
      </c>
      <c r="D365" s="25">
        <v>449700</v>
      </c>
      <c r="E365" s="25">
        <v>238292.57</v>
      </c>
      <c r="F365" s="25">
        <v>52.989230598176562</v>
      </c>
    </row>
    <row r="366" spans="1:6">
      <c r="A366" s="22" t="s">
        <v>11</v>
      </c>
      <c r="B366" s="16" t="s">
        <v>12</v>
      </c>
      <c r="C366" s="25">
        <v>98900</v>
      </c>
      <c r="D366" s="25">
        <v>98900</v>
      </c>
      <c r="E366" s="25">
        <v>52424.37</v>
      </c>
      <c r="F366" s="25">
        <v>53.007451971688582</v>
      </c>
    </row>
    <row r="367" spans="1:6">
      <c r="A367" s="22" t="s">
        <v>13</v>
      </c>
      <c r="B367" s="16" t="s">
        <v>14</v>
      </c>
      <c r="C367" s="25">
        <v>3090900</v>
      </c>
      <c r="D367" s="25">
        <v>3090900</v>
      </c>
      <c r="E367" s="25">
        <v>1342148.22</v>
      </c>
      <c r="F367" s="25">
        <v>43.422570125206249</v>
      </c>
    </row>
    <row r="368" spans="1:6">
      <c r="A368" s="22" t="s">
        <v>15</v>
      </c>
      <c r="B368" s="16" t="s">
        <v>16</v>
      </c>
      <c r="C368" s="25">
        <v>150900</v>
      </c>
      <c r="D368" s="25">
        <v>150900</v>
      </c>
      <c r="E368" s="25">
        <v>0</v>
      </c>
      <c r="F368" s="25">
        <v>0</v>
      </c>
    </row>
    <row r="369" spans="1:6">
      <c r="A369" s="22" t="s">
        <v>17</v>
      </c>
      <c r="B369" s="16" t="s">
        <v>18</v>
      </c>
      <c r="C369" s="25">
        <v>2130000</v>
      </c>
      <c r="D369" s="25">
        <v>2130000</v>
      </c>
      <c r="E369" s="25">
        <v>1329048</v>
      </c>
      <c r="F369" s="25">
        <v>62.39661971830985</v>
      </c>
    </row>
    <row r="370" spans="1:6">
      <c r="A370" s="22" t="s">
        <v>19</v>
      </c>
      <c r="B370" s="16" t="s">
        <v>20</v>
      </c>
      <c r="C370" s="25">
        <v>810000</v>
      </c>
      <c r="D370" s="25">
        <v>810000</v>
      </c>
      <c r="E370" s="25">
        <v>13100.22</v>
      </c>
      <c r="F370" s="25">
        <v>1.6173111111111109</v>
      </c>
    </row>
    <row r="371" spans="1:6">
      <c r="A371" s="22" t="s">
        <v>176</v>
      </c>
      <c r="B371" s="16" t="s">
        <v>35</v>
      </c>
      <c r="C371" s="25">
        <v>500000</v>
      </c>
      <c r="D371" s="25">
        <v>500000</v>
      </c>
      <c r="E371" s="25">
        <v>376000</v>
      </c>
      <c r="F371" s="25">
        <v>75.2</v>
      </c>
    </row>
    <row r="372" spans="1:6">
      <c r="A372" s="22" t="s">
        <v>177</v>
      </c>
      <c r="B372" s="16" t="s">
        <v>36</v>
      </c>
      <c r="C372" s="25">
        <v>500000</v>
      </c>
      <c r="D372" s="25">
        <v>500000</v>
      </c>
      <c r="E372" s="25">
        <v>376000</v>
      </c>
      <c r="F372" s="25">
        <v>75.2</v>
      </c>
    </row>
    <row r="373" spans="1:6" ht="31.2">
      <c r="A373" s="21" t="s">
        <v>180</v>
      </c>
      <c r="B373" s="15" t="s">
        <v>50</v>
      </c>
      <c r="C373" s="24">
        <v>3100000</v>
      </c>
      <c r="D373" s="24">
        <v>1830000</v>
      </c>
      <c r="E373" s="24">
        <v>1180904.6100000001</v>
      </c>
      <c r="F373" s="24">
        <v>64.53030655737706</v>
      </c>
    </row>
    <row r="374" spans="1:6">
      <c r="A374" s="22" t="s">
        <v>3</v>
      </c>
      <c r="B374" s="16" t="s">
        <v>4</v>
      </c>
      <c r="C374" s="25">
        <v>3100000</v>
      </c>
      <c r="D374" s="25">
        <v>1830000</v>
      </c>
      <c r="E374" s="25">
        <v>1180904.6100000001</v>
      </c>
      <c r="F374" s="25">
        <v>64.53030655737706</v>
      </c>
    </row>
    <row r="375" spans="1:6">
      <c r="A375" s="22" t="s">
        <v>13</v>
      </c>
      <c r="B375" s="16" t="s">
        <v>14</v>
      </c>
      <c r="C375" s="25">
        <v>300</v>
      </c>
      <c r="D375" s="25">
        <v>300</v>
      </c>
      <c r="E375" s="25">
        <v>66.33</v>
      </c>
      <c r="F375" s="25">
        <v>22.11</v>
      </c>
    </row>
    <row r="376" spans="1:6">
      <c r="A376" s="22" t="s">
        <v>19</v>
      </c>
      <c r="B376" s="16" t="s">
        <v>20</v>
      </c>
      <c r="C376" s="25">
        <v>300</v>
      </c>
      <c r="D376" s="25">
        <v>300</v>
      </c>
      <c r="E376" s="25">
        <v>66.33</v>
      </c>
      <c r="F376" s="25">
        <v>22.11</v>
      </c>
    </row>
    <row r="377" spans="1:6">
      <c r="A377" s="22" t="s">
        <v>176</v>
      </c>
      <c r="B377" s="16" t="s">
        <v>35</v>
      </c>
      <c r="C377" s="25">
        <v>3099700</v>
      </c>
      <c r="D377" s="25">
        <v>1829700</v>
      </c>
      <c r="E377" s="25">
        <v>1180838.28</v>
      </c>
      <c r="F377" s="25">
        <v>64.537261846204302</v>
      </c>
    </row>
    <row r="378" spans="1:6">
      <c r="A378" s="22" t="s">
        <v>177</v>
      </c>
      <c r="B378" s="16" t="s">
        <v>36</v>
      </c>
      <c r="C378" s="25">
        <v>3099700</v>
      </c>
      <c r="D378" s="25">
        <v>1829700</v>
      </c>
      <c r="E378" s="25">
        <v>1180838.28</v>
      </c>
      <c r="F378" s="25">
        <v>64.537261846204302</v>
      </c>
    </row>
    <row r="379" spans="1:6" ht="31.2">
      <c r="A379" s="21" t="s">
        <v>195</v>
      </c>
      <c r="B379" s="15" t="s">
        <v>77</v>
      </c>
      <c r="C379" s="24">
        <v>11933747</v>
      </c>
      <c r="D379" s="24">
        <v>6983247</v>
      </c>
      <c r="E379" s="24">
        <v>5727937.5699999994</v>
      </c>
      <c r="F379" s="24">
        <v>82.023986406323573</v>
      </c>
    </row>
    <row r="380" spans="1:6">
      <c r="A380" s="22" t="s">
        <v>3</v>
      </c>
      <c r="B380" s="16" t="s">
        <v>4</v>
      </c>
      <c r="C380" s="25">
        <v>11933747</v>
      </c>
      <c r="D380" s="25">
        <v>6983247</v>
      </c>
      <c r="E380" s="25">
        <v>5727937.5699999994</v>
      </c>
      <c r="F380" s="25">
        <v>82.023986406323573</v>
      </c>
    </row>
    <row r="381" spans="1:6">
      <c r="A381" s="22" t="s">
        <v>5</v>
      </c>
      <c r="B381" s="16" t="s">
        <v>6</v>
      </c>
      <c r="C381" s="25">
        <v>10100000</v>
      </c>
      <c r="D381" s="25">
        <v>5904600</v>
      </c>
      <c r="E381" s="25">
        <v>4846508.26</v>
      </c>
      <c r="F381" s="25">
        <v>82.080213054228906</v>
      </c>
    </row>
    <row r="382" spans="1:6">
      <c r="A382" s="22" t="s">
        <v>7</v>
      </c>
      <c r="B382" s="16" t="s">
        <v>8</v>
      </c>
      <c r="C382" s="25">
        <v>8280000</v>
      </c>
      <c r="D382" s="25">
        <v>4838000</v>
      </c>
      <c r="E382" s="25">
        <v>3986389.38</v>
      </c>
      <c r="F382" s="25">
        <v>82.397465481603973</v>
      </c>
    </row>
    <row r="383" spans="1:6">
      <c r="A383" s="22" t="s">
        <v>9</v>
      </c>
      <c r="B383" s="16" t="s">
        <v>10</v>
      </c>
      <c r="C383" s="25">
        <v>8280000</v>
      </c>
      <c r="D383" s="25">
        <v>4838000</v>
      </c>
      <c r="E383" s="25">
        <v>3986389.38</v>
      </c>
      <c r="F383" s="25">
        <v>82.397465481603973</v>
      </c>
    </row>
    <row r="384" spans="1:6">
      <c r="A384" s="22" t="s">
        <v>11</v>
      </c>
      <c r="B384" s="16" t="s">
        <v>12</v>
      </c>
      <c r="C384" s="25">
        <v>1820000</v>
      </c>
      <c r="D384" s="25">
        <v>1066600</v>
      </c>
      <c r="E384" s="25">
        <v>860118.88</v>
      </c>
      <c r="F384" s="25">
        <v>80.641185074067138</v>
      </c>
    </row>
    <row r="385" spans="1:6">
      <c r="A385" s="22" t="s">
        <v>13</v>
      </c>
      <c r="B385" s="16" t="s">
        <v>14</v>
      </c>
      <c r="C385" s="25">
        <v>1833747</v>
      </c>
      <c r="D385" s="25">
        <v>1078647</v>
      </c>
      <c r="E385" s="25">
        <v>881429.31</v>
      </c>
      <c r="F385" s="25">
        <v>81.716197235981753</v>
      </c>
    </row>
    <row r="386" spans="1:6">
      <c r="A386" s="22" t="s">
        <v>15</v>
      </c>
      <c r="B386" s="16" t="s">
        <v>16</v>
      </c>
      <c r="C386" s="25">
        <v>191767</v>
      </c>
      <c r="D386" s="25">
        <v>107967</v>
      </c>
      <c r="E386" s="25">
        <v>73350</v>
      </c>
      <c r="F386" s="25">
        <v>67.937425324404671</v>
      </c>
    </row>
    <row r="387" spans="1:6">
      <c r="A387" s="22" t="s">
        <v>19</v>
      </c>
      <c r="B387" s="16" t="s">
        <v>20</v>
      </c>
      <c r="C387" s="25">
        <v>466500</v>
      </c>
      <c r="D387" s="25">
        <v>260500</v>
      </c>
      <c r="E387" s="25">
        <v>212302.99</v>
      </c>
      <c r="F387" s="25">
        <v>81.498268714011516</v>
      </c>
    </row>
    <row r="388" spans="1:6">
      <c r="A388" s="22" t="s">
        <v>21</v>
      </c>
      <c r="B388" s="16" t="s">
        <v>22</v>
      </c>
      <c r="C388" s="25">
        <v>400000</v>
      </c>
      <c r="D388" s="25">
        <v>246000</v>
      </c>
      <c r="E388" s="25">
        <v>240505.14</v>
      </c>
      <c r="F388" s="25">
        <v>97.76631707317074</v>
      </c>
    </row>
    <row r="389" spans="1:6">
      <c r="A389" s="22" t="s">
        <v>166</v>
      </c>
      <c r="B389" s="16" t="s">
        <v>23</v>
      </c>
      <c r="C389" s="25">
        <v>770480</v>
      </c>
      <c r="D389" s="25">
        <v>461380</v>
      </c>
      <c r="E389" s="25">
        <v>355271.18</v>
      </c>
      <c r="F389" s="25">
        <v>77.001859638475878</v>
      </c>
    </row>
    <row r="390" spans="1:6">
      <c r="A390" s="22" t="s">
        <v>167</v>
      </c>
      <c r="B390" s="16" t="s">
        <v>24</v>
      </c>
      <c r="C390" s="25">
        <v>596900</v>
      </c>
      <c r="D390" s="25">
        <v>365000</v>
      </c>
      <c r="E390" s="25">
        <v>301316.63</v>
      </c>
      <c r="F390" s="25">
        <v>82.552501369863023</v>
      </c>
    </row>
    <row r="391" spans="1:6">
      <c r="A391" s="22" t="s">
        <v>168</v>
      </c>
      <c r="B391" s="16" t="s">
        <v>25</v>
      </c>
      <c r="C391" s="25">
        <v>20480</v>
      </c>
      <c r="D391" s="25">
        <v>9680</v>
      </c>
      <c r="E391" s="25">
        <v>6062.53</v>
      </c>
      <c r="F391" s="25">
        <v>62.629442148760326</v>
      </c>
    </row>
    <row r="392" spans="1:6">
      <c r="A392" s="22" t="s">
        <v>169</v>
      </c>
      <c r="B392" s="16" t="s">
        <v>26</v>
      </c>
      <c r="C392" s="25">
        <v>134800</v>
      </c>
      <c r="D392" s="25">
        <v>78400</v>
      </c>
      <c r="E392" s="25">
        <v>43578.22</v>
      </c>
      <c r="F392" s="25">
        <v>55.584464285714283</v>
      </c>
    </row>
    <row r="393" spans="1:6" ht="31.2">
      <c r="A393" s="22" t="s">
        <v>171</v>
      </c>
      <c r="B393" s="16" t="s">
        <v>28</v>
      </c>
      <c r="C393" s="25">
        <v>18300</v>
      </c>
      <c r="D393" s="25">
        <v>8300</v>
      </c>
      <c r="E393" s="25">
        <v>4313.8</v>
      </c>
      <c r="F393" s="25">
        <v>51.973493975903615</v>
      </c>
    </row>
    <row r="394" spans="1:6" ht="31.2">
      <c r="A394" s="22" t="s">
        <v>29</v>
      </c>
      <c r="B394" s="16" t="s">
        <v>30</v>
      </c>
      <c r="C394" s="25">
        <v>5000</v>
      </c>
      <c r="D394" s="25">
        <v>2800</v>
      </c>
      <c r="E394" s="25">
        <v>0</v>
      </c>
      <c r="F394" s="25">
        <v>0</v>
      </c>
    </row>
    <row r="395" spans="1:6" ht="46.8">
      <c r="A395" s="22" t="s">
        <v>31</v>
      </c>
      <c r="B395" s="16" t="s">
        <v>32</v>
      </c>
      <c r="C395" s="25">
        <v>5000</v>
      </c>
      <c r="D395" s="25">
        <v>2800</v>
      </c>
      <c r="E395" s="25">
        <v>0</v>
      </c>
      <c r="F395" s="25">
        <v>0</v>
      </c>
    </row>
    <row r="396" spans="1:6" ht="31.2">
      <c r="A396" s="21" t="s">
        <v>218</v>
      </c>
      <c r="B396" s="15" t="s">
        <v>53</v>
      </c>
      <c r="C396" s="24">
        <v>631231.64</v>
      </c>
      <c r="D396" s="24">
        <v>631231.64</v>
      </c>
      <c r="E396" s="24">
        <v>8208</v>
      </c>
      <c r="F396" s="24">
        <v>1.300315047579047</v>
      </c>
    </row>
    <row r="397" spans="1:6">
      <c r="A397" s="22" t="s">
        <v>3</v>
      </c>
      <c r="B397" s="16" t="s">
        <v>4</v>
      </c>
      <c r="C397" s="25">
        <v>631231.64</v>
      </c>
      <c r="D397" s="25">
        <v>631231.64</v>
      </c>
      <c r="E397" s="25">
        <v>8208</v>
      </c>
      <c r="F397" s="25">
        <v>1.300315047579047</v>
      </c>
    </row>
    <row r="398" spans="1:6">
      <c r="A398" s="22" t="s">
        <v>13</v>
      </c>
      <c r="B398" s="16" t="s">
        <v>14</v>
      </c>
      <c r="C398" s="25">
        <v>631231.64</v>
      </c>
      <c r="D398" s="25">
        <v>631231.64</v>
      </c>
      <c r="E398" s="25">
        <v>8208</v>
      </c>
      <c r="F398" s="25">
        <v>1.300315047579047</v>
      </c>
    </row>
    <row r="399" spans="1:6">
      <c r="A399" s="22" t="s">
        <v>19</v>
      </c>
      <c r="B399" s="16" t="s">
        <v>20</v>
      </c>
      <c r="C399" s="25">
        <v>531231.64</v>
      </c>
      <c r="D399" s="25">
        <v>531231.64</v>
      </c>
      <c r="E399" s="25">
        <v>0</v>
      </c>
      <c r="F399" s="25">
        <v>0</v>
      </c>
    </row>
    <row r="400" spans="1:6">
      <c r="A400" s="22" t="s">
        <v>166</v>
      </c>
      <c r="B400" s="16" t="s">
        <v>23</v>
      </c>
      <c r="C400" s="25">
        <v>100000</v>
      </c>
      <c r="D400" s="25">
        <v>100000</v>
      </c>
      <c r="E400" s="25">
        <v>8208</v>
      </c>
      <c r="F400" s="25">
        <v>8.2080000000000002</v>
      </c>
    </row>
    <row r="401" spans="1:6">
      <c r="A401" s="22" t="s">
        <v>169</v>
      </c>
      <c r="B401" s="16" t="s">
        <v>26</v>
      </c>
      <c r="C401" s="25">
        <v>100000</v>
      </c>
      <c r="D401" s="25">
        <v>100000</v>
      </c>
      <c r="E401" s="25">
        <v>8208</v>
      </c>
      <c r="F401" s="25">
        <v>8.2080000000000002</v>
      </c>
    </row>
    <row r="402" spans="1:6" ht="31.2">
      <c r="A402" s="3" t="s">
        <v>78</v>
      </c>
      <c r="B402" s="4" t="s">
        <v>127</v>
      </c>
      <c r="C402" s="7">
        <v>99620965</v>
      </c>
      <c r="D402" s="7">
        <v>59118711</v>
      </c>
      <c r="E402" s="7">
        <v>46017758.729999997</v>
      </c>
      <c r="F402" s="7">
        <v>77.839584036262224</v>
      </c>
    </row>
    <row r="403" spans="1:6">
      <c r="A403" s="22" t="s">
        <v>3</v>
      </c>
      <c r="B403" s="16" t="s">
        <v>4</v>
      </c>
      <c r="C403" s="25">
        <v>99620965</v>
      </c>
      <c r="D403" s="25">
        <v>59118711</v>
      </c>
      <c r="E403" s="25">
        <v>46017758.729999997</v>
      </c>
      <c r="F403" s="25">
        <v>77.839584036262224</v>
      </c>
    </row>
    <row r="404" spans="1:6">
      <c r="A404" s="22" t="s">
        <v>5</v>
      </c>
      <c r="B404" s="16" t="s">
        <v>6</v>
      </c>
      <c r="C404" s="25">
        <v>39975500</v>
      </c>
      <c r="D404" s="25">
        <v>24666000</v>
      </c>
      <c r="E404" s="25">
        <v>20928866.879999999</v>
      </c>
      <c r="F404" s="25">
        <v>84.84905083921187</v>
      </c>
    </row>
    <row r="405" spans="1:6">
      <c r="A405" s="22" t="s">
        <v>7</v>
      </c>
      <c r="B405" s="16" t="s">
        <v>8</v>
      </c>
      <c r="C405" s="25">
        <v>32745900</v>
      </c>
      <c r="D405" s="25">
        <v>20257200</v>
      </c>
      <c r="E405" s="25">
        <v>17281231.890000001</v>
      </c>
      <c r="F405" s="25">
        <v>85.309084621764114</v>
      </c>
    </row>
    <row r="406" spans="1:6">
      <c r="A406" s="22" t="s">
        <v>9</v>
      </c>
      <c r="B406" s="16" t="s">
        <v>10</v>
      </c>
      <c r="C406" s="25">
        <v>32745900</v>
      </c>
      <c r="D406" s="25">
        <v>20257200</v>
      </c>
      <c r="E406" s="25">
        <v>17281231.890000001</v>
      </c>
      <c r="F406" s="25">
        <v>85.309084621764114</v>
      </c>
    </row>
    <row r="407" spans="1:6">
      <c r="A407" s="22" t="s">
        <v>11</v>
      </c>
      <c r="B407" s="16" t="s">
        <v>12</v>
      </c>
      <c r="C407" s="25">
        <v>7229600</v>
      </c>
      <c r="D407" s="25">
        <v>4408800</v>
      </c>
      <c r="E407" s="25">
        <v>3647634.99</v>
      </c>
      <c r="F407" s="25">
        <v>82.735324578116504</v>
      </c>
    </row>
    <row r="408" spans="1:6">
      <c r="A408" s="22" t="s">
        <v>13</v>
      </c>
      <c r="B408" s="16" t="s">
        <v>14</v>
      </c>
      <c r="C408" s="25">
        <v>9130300</v>
      </c>
      <c r="D408" s="25">
        <v>5979650</v>
      </c>
      <c r="E408" s="25">
        <v>3579103.63</v>
      </c>
      <c r="F408" s="25">
        <v>59.854734474425761</v>
      </c>
    </row>
    <row r="409" spans="1:6">
      <c r="A409" s="22" t="s">
        <v>15</v>
      </c>
      <c r="B409" s="16" t="s">
        <v>16</v>
      </c>
      <c r="C409" s="25">
        <v>1511000</v>
      </c>
      <c r="D409" s="25">
        <v>1128000</v>
      </c>
      <c r="E409" s="25">
        <v>698549.12</v>
      </c>
      <c r="F409" s="25">
        <v>61.928113475177305</v>
      </c>
    </row>
    <row r="410" spans="1:6">
      <c r="A410" s="22" t="s">
        <v>17</v>
      </c>
      <c r="B410" s="16" t="s">
        <v>18</v>
      </c>
      <c r="C410" s="25">
        <v>150000</v>
      </c>
      <c r="D410" s="25">
        <v>80000</v>
      </c>
      <c r="E410" s="25">
        <v>49875</v>
      </c>
      <c r="F410" s="25">
        <v>62.34375</v>
      </c>
    </row>
    <row r="411" spans="1:6">
      <c r="A411" s="22" t="s">
        <v>19</v>
      </c>
      <c r="B411" s="16" t="s">
        <v>20</v>
      </c>
      <c r="C411" s="25">
        <v>6010300</v>
      </c>
      <c r="D411" s="25">
        <v>3826850</v>
      </c>
      <c r="E411" s="25">
        <v>2349699.41</v>
      </c>
      <c r="F411" s="25">
        <v>61.400353031866942</v>
      </c>
    </row>
    <row r="412" spans="1:6">
      <c r="A412" s="22" t="s">
        <v>21</v>
      </c>
      <c r="B412" s="16" t="s">
        <v>22</v>
      </c>
      <c r="C412" s="25">
        <v>14500</v>
      </c>
      <c r="D412" s="25">
        <v>9500</v>
      </c>
      <c r="E412" s="25">
        <v>5492</v>
      </c>
      <c r="F412" s="25">
        <v>57.810526315789481</v>
      </c>
    </row>
    <row r="413" spans="1:6">
      <c r="A413" s="22" t="s">
        <v>166</v>
      </c>
      <c r="B413" s="16" t="s">
        <v>23</v>
      </c>
      <c r="C413" s="25">
        <v>1425500</v>
      </c>
      <c r="D413" s="25">
        <v>918400</v>
      </c>
      <c r="E413" s="25">
        <v>475488.1</v>
      </c>
      <c r="F413" s="25">
        <v>51.773530052264803</v>
      </c>
    </row>
    <row r="414" spans="1:6">
      <c r="A414" s="22" t="s">
        <v>167</v>
      </c>
      <c r="B414" s="16" t="s">
        <v>24</v>
      </c>
      <c r="C414" s="25">
        <v>746000</v>
      </c>
      <c r="D414" s="25">
        <v>478900</v>
      </c>
      <c r="E414" s="25">
        <v>307701.43999999994</v>
      </c>
      <c r="F414" s="25">
        <v>64.251710169137596</v>
      </c>
    </row>
    <row r="415" spans="1:6">
      <c r="A415" s="22" t="s">
        <v>168</v>
      </c>
      <c r="B415" s="16" t="s">
        <v>25</v>
      </c>
      <c r="C415" s="25">
        <v>34200</v>
      </c>
      <c r="D415" s="25">
        <v>24800</v>
      </c>
      <c r="E415" s="25">
        <v>10687.99</v>
      </c>
      <c r="F415" s="25">
        <v>43.096733870967739</v>
      </c>
    </row>
    <row r="416" spans="1:6">
      <c r="A416" s="22" t="s">
        <v>169</v>
      </c>
      <c r="B416" s="16" t="s">
        <v>26</v>
      </c>
      <c r="C416" s="25">
        <v>583300</v>
      </c>
      <c r="D416" s="25">
        <v>352700</v>
      </c>
      <c r="E416" s="25">
        <v>157098.66999999998</v>
      </c>
      <c r="F416" s="25">
        <v>44.541726679897927</v>
      </c>
    </row>
    <row r="417" spans="1:6" ht="31.2">
      <c r="A417" s="22" t="s">
        <v>171</v>
      </c>
      <c r="B417" s="16" t="s">
        <v>28</v>
      </c>
      <c r="C417" s="25">
        <v>62000</v>
      </c>
      <c r="D417" s="25">
        <v>62000</v>
      </c>
      <c r="E417" s="25">
        <v>0</v>
      </c>
      <c r="F417" s="25">
        <v>0</v>
      </c>
    </row>
    <row r="418" spans="1:6" ht="31.2">
      <c r="A418" s="22" t="s">
        <v>29</v>
      </c>
      <c r="B418" s="16" t="s">
        <v>30</v>
      </c>
      <c r="C418" s="25">
        <v>19000</v>
      </c>
      <c r="D418" s="25">
        <v>16900</v>
      </c>
      <c r="E418" s="25">
        <v>0</v>
      </c>
      <c r="F418" s="25">
        <v>0</v>
      </c>
    </row>
    <row r="419" spans="1:6" ht="46.8">
      <c r="A419" s="22" t="s">
        <v>31</v>
      </c>
      <c r="B419" s="16" t="s">
        <v>32</v>
      </c>
      <c r="C419" s="25">
        <v>19000</v>
      </c>
      <c r="D419" s="25">
        <v>16900</v>
      </c>
      <c r="E419" s="25">
        <v>0</v>
      </c>
      <c r="F419" s="25">
        <v>0</v>
      </c>
    </row>
    <row r="420" spans="1:6">
      <c r="A420" s="22" t="s">
        <v>174</v>
      </c>
      <c r="B420" s="16" t="s">
        <v>33</v>
      </c>
      <c r="C420" s="25">
        <v>71000</v>
      </c>
      <c r="D420" s="25">
        <v>30000</v>
      </c>
      <c r="E420" s="25">
        <v>27232.27</v>
      </c>
      <c r="F420" s="25">
        <v>90.774233333333328</v>
      </c>
    </row>
    <row r="421" spans="1:6" ht="31.2">
      <c r="A421" s="22" t="s">
        <v>175</v>
      </c>
      <c r="B421" s="16" t="s">
        <v>34</v>
      </c>
      <c r="C421" s="25">
        <v>71000</v>
      </c>
      <c r="D421" s="25">
        <v>30000</v>
      </c>
      <c r="E421" s="25">
        <v>27232.27</v>
      </c>
      <c r="F421" s="25">
        <v>90.774233333333328</v>
      </c>
    </row>
    <row r="422" spans="1:6">
      <c r="A422" s="22" t="s">
        <v>176</v>
      </c>
      <c r="B422" s="16" t="s">
        <v>35</v>
      </c>
      <c r="C422" s="25">
        <v>50355865</v>
      </c>
      <c r="D422" s="25">
        <v>28380761</v>
      </c>
      <c r="E422" s="25">
        <v>21465103.699999999</v>
      </c>
      <c r="F422" s="25">
        <v>75.63258680766171</v>
      </c>
    </row>
    <row r="423" spans="1:6">
      <c r="A423" s="22" t="s">
        <v>177</v>
      </c>
      <c r="B423" s="16" t="s">
        <v>36</v>
      </c>
      <c r="C423" s="25">
        <v>50355865</v>
      </c>
      <c r="D423" s="25">
        <v>28380761</v>
      </c>
      <c r="E423" s="25">
        <v>21465103.699999999</v>
      </c>
      <c r="F423" s="25">
        <v>75.63258680766171</v>
      </c>
    </row>
    <row r="424" spans="1:6">
      <c r="A424" s="22" t="s">
        <v>37</v>
      </c>
      <c r="B424" s="16" t="s">
        <v>38</v>
      </c>
      <c r="C424" s="25">
        <v>88300</v>
      </c>
      <c r="D424" s="25">
        <v>62300</v>
      </c>
      <c r="E424" s="25">
        <v>17452.25</v>
      </c>
      <c r="F424" s="25">
        <v>28.013242375601926</v>
      </c>
    </row>
    <row r="425" spans="1:6" ht="46.8">
      <c r="A425" s="21" t="s">
        <v>59</v>
      </c>
      <c r="B425" s="15" t="s">
        <v>60</v>
      </c>
      <c r="C425" s="24">
        <v>15522300</v>
      </c>
      <c r="D425" s="24">
        <v>9799600</v>
      </c>
      <c r="E425" s="24">
        <v>9130540.0299999993</v>
      </c>
      <c r="F425" s="24">
        <v>93.172578778725651</v>
      </c>
    </row>
    <row r="426" spans="1:6">
      <c r="A426" s="22" t="s">
        <v>3</v>
      </c>
      <c r="B426" s="16" t="s">
        <v>4</v>
      </c>
      <c r="C426" s="25">
        <v>15522300</v>
      </c>
      <c r="D426" s="25">
        <v>9799600</v>
      </c>
      <c r="E426" s="25">
        <v>9130540.0299999993</v>
      </c>
      <c r="F426" s="25">
        <v>93.172578778725651</v>
      </c>
    </row>
    <row r="427" spans="1:6">
      <c r="A427" s="22" t="s">
        <v>5</v>
      </c>
      <c r="B427" s="16" t="s">
        <v>6</v>
      </c>
      <c r="C427" s="25">
        <v>14208400</v>
      </c>
      <c r="D427" s="25">
        <v>8952000</v>
      </c>
      <c r="E427" s="25">
        <v>8579084.2699999996</v>
      </c>
      <c r="F427" s="25">
        <v>95.834274687220727</v>
      </c>
    </row>
    <row r="428" spans="1:6">
      <c r="A428" s="22" t="s">
        <v>7</v>
      </c>
      <c r="B428" s="16" t="s">
        <v>8</v>
      </c>
      <c r="C428" s="25">
        <v>11646200</v>
      </c>
      <c r="D428" s="25">
        <v>7356200</v>
      </c>
      <c r="E428" s="25">
        <v>7079027.5499999998</v>
      </c>
      <c r="F428" s="25">
        <v>96.232124602376217</v>
      </c>
    </row>
    <row r="429" spans="1:6">
      <c r="A429" s="22" t="s">
        <v>9</v>
      </c>
      <c r="B429" s="16" t="s">
        <v>10</v>
      </c>
      <c r="C429" s="25">
        <v>11646200</v>
      </c>
      <c r="D429" s="25">
        <v>7356200</v>
      </c>
      <c r="E429" s="25">
        <v>7079027.5499999998</v>
      </c>
      <c r="F429" s="25">
        <v>96.232124602376217</v>
      </c>
    </row>
    <row r="430" spans="1:6">
      <c r="A430" s="22" t="s">
        <v>11</v>
      </c>
      <c r="B430" s="16" t="s">
        <v>12</v>
      </c>
      <c r="C430" s="25">
        <v>2562200</v>
      </c>
      <c r="D430" s="25">
        <v>1595800</v>
      </c>
      <c r="E430" s="25">
        <v>1500056.72</v>
      </c>
      <c r="F430" s="25">
        <v>94.000295776413083</v>
      </c>
    </row>
    <row r="431" spans="1:6">
      <c r="A431" s="22" t="s">
        <v>13</v>
      </c>
      <c r="B431" s="16" t="s">
        <v>14</v>
      </c>
      <c r="C431" s="25">
        <v>1313900</v>
      </c>
      <c r="D431" s="25">
        <v>847600</v>
      </c>
      <c r="E431" s="25">
        <v>551455.76</v>
      </c>
      <c r="F431" s="25">
        <v>65.060849457291184</v>
      </c>
    </row>
    <row r="432" spans="1:6">
      <c r="A432" s="22" t="s">
        <v>15</v>
      </c>
      <c r="B432" s="16" t="s">
        <v>16</v>
      </c>
      <c r="C432" s="25">
        <v>300000</v>
      </c>
      <c r="D432" s="25">
        <v>244000</v>
      </c>
      <c r="E432" s="25">
        <v>190605.12</v>
      </c>
      <c r="F432" s="25">
        <v>78.1168524590164</v>
      </c>
    </row>
    <row r="433" spans="1:6">
      <c r="A433" s="22" t="s">
        <v>19</v>
      </c>
      <c r="B433" s="16" t="s">
        <v>20</v>
      </c>
      <c r="C433" s="25">
        <v>230000</v>
      </c>
      <c r="D433" s="25">
        <v>155000</v>
      </c>
      <c r="E433" s="25">
        <v>89351.05</v>
      </c>
      <c r="F433" s="25">
        <v>57.64583870967742</v>
      </c>
    </row>
    <row r="434" spans="1:6">
      <c r="A434" s="22" t="s">
        <v>21</v>
      </c>
      <c r="B434" s="16" t="s">
        <v>22</v>
      </c>
      <c r="C434" s="25">
        <v>7000</v>
      </c>
      <c r="D434" s="25">
        <v>7000</v>
      </c>
      <c r="E434" s="25">
        <v>5092</v>
      </c>
      <c r="F434" s="25">
        <v>72.742857142857147</v>
      </c>
    </row>
    <row r="435" spans="1:6">
      <c r="A435" s="22" t="s">
        <v>166</v>
      </c>
      <c r="B435" s="16" t="s">
        <v>23</v>
      </c>
      <c r="C435" s="25">
        <v>770900</v>
      </c>
      <c r="D435" s="25">
        <v>437700</v>
      </c>
      <c r="E435" s="25">
        <v>266407.58999999997</v>
      </c>
      <c r="F435" s="25">
        <v>60.865339273474973</v>
      </c>
    </row>
    <row r="436" spans="1:6">
      <c r="A436" s="22" t="s">
        <v>167</v>
      </c>
      <c r="B436" s="16" t="s">
        <v>24</v>
      </c>
      <c r="C436" s="25">
        <v>483900</v>
      </c>
      <c r="D436" s="25">
        <v>268000</v>
      </c>
      <c r="E436" s="25">
        <v>190141.93</v>
      </c>
      <c r="F436" s="25">
        <v>70.948481343283575</v>
      </c>
    </row>
    <row r="437" spans="1:6">
      <c r="A437" s="22" t="s">
        <v>168</v>
      </c>
      <c r="B437" s="16" t="s">
        <v>25</v>
      </c>
      <c r="C437" s="25">
        <v>13000</v>
      </c>
      <c r="D437" s="25">
        <v>8700</v>
      </c>
      <c r="E437" s="25">
        <v>5779.44</v>
      </c>
      <c r="F437" s="25">
        <v>66.430344827586211</v>
      </c>
    </row>
    <row r="438" spans="1:6">
      <c r="A438" s="22" t="s">
        <v>169</v>
      </c>
      <c r="B438" s="16" t="s">
        <v>26</v>
      </c>
      <c r="C438" s="25">
        <v>274000</v>
      </c>
      <c r="D438" s="25">
        <v>161000</v>
      </c>
      <c r="E438" s="25">
        <v>70486.22</v>
      </c>
      <c r="F438" s="25">
        <v>43.780260869565218</v>
      </c>
    </row>
    <row r="439" spans="1:6" ht="31.2">
      <c r="A439" s="22" t="s">
        <v>29</v>
      </c>
      <c r="B439" s="16" t="s">
        <v>30</v>
      </c>
      <c r="C439" s="25">
        <v>6000</v>
      </c>
      <c r="D439" s="25">
        <v>3900</v>
      </c>
      <c r="E439" s="25">
        <v>0</v>
      </c>
      <c r="F439" s="25">
        <v>0</v>
      </c>
    </row>
    <row r="440" spans="1:6" ht="46.8">
      <c r="A440" s="22" t="s">
        <v>31</v>
      </c>
      <c r="B440" s="16" t="s">
        <v>32</v>
      </c>
      <c r="C440" s="25">
        <v>6000</v>
      </c>
      <c r="D440" s="25">
        <v>3900</v>
      </c>
      <c r="E440" s="25">
        <v>0</v>
      </c>
      <c r="F440" s="25">
        <v>0</v>
      </c>
    </row>
    <row r="441" spans="1:6">
      <c r="A441" s="21" t="s">
        <v>43</v>
      </c>
      <c r="B441" s="15" t="s">
        <v>44</v>
      </c>
      <c r="C441" s="24">
        <v>248200</v>
      </c>
      <c r="D441" s="24">
        <v>228200</v>
      </c>
      <c r="E441" s="24">
        <v>94505</v>
      </c>
      <c r="F441" s="24">
        <v>41.413234005258545</v>
      </c>
    </row>
    <row r="442" spans="1:6">
      <c r="A442" s="22" t="s">
        <v>3</v>
      </c>
      <c r="B442" s="16" t="s">
        <v>4</v>
      </c>
      <c r="C442" s="25">
        <v>248200</v>
      </c>
      <c r="D442" s="25">
        <v>228200</v>
      </c>
      <c r="E442" s="25">
        <v>94505</v>
      </c>
      <c r="F442" s="25">
        <v>41.413234005258545</v>
      </c>
    </row>
    <row r="443" spans="1:6">
      <c r="A443" s="22" t="s">
        <v>13</v>
      </c>
      <c r="B443" s="16" t="s">
        <v>14</v>
      </c>
      <c r="C443" s="25">
        <v>198200</v>
      </c>
      <c r="D443" s="25">
        <v>198200</v>
      </c>
      <c r="E443" s="25">
        <v>94505</v>
      </c>
      <c r="F443" s="25">
        <v>47.681634712411707</v>
      </c>
    </row>
    <row r="444" spans="1:6">
      <c r="A444" s="22" t="s">
        <v>15</v>
      </c>
      <c r="B444" s="16" t="s">
        <v>16</v>
      </c>
      <c r="C444" s="25">
        <v>99200</v>
      </c>
      <c r="D444" s="25">
        <v>99200</v>
      </c>
      <c r="E444" s="25">
        <v>49595</v>
      </c>
      <c r="F444" s="25">
        <v>49.994959677419352</v>
      </c>
    </row>
    <row r="445" spans="1:6">
      <c r="A445" s="22" t="s">
        <v>19</v>
      </c>
      <c r="B445" s="16" t="s">
        <v>20</v>
      </c>
      <c r="C445" s="25">
        <v>99000</v>
      </c>
      <c r="D445" s="25">
        <v>99000</v>
      </c>
      <c r="E445" s="25">
        <v>44910</v>
      </c>
      <c r="F445" s="25">
        <v>45.36363636363636</v>
      </c>
    </row>
    <row r="446" spans="1:6">
      <c r="A446" s="22" t="s">
        <v>37</v>
      </c>
      <c r="B446" s="16" t="s">
        <v>38</v>
      </c>
      <c r="C446" s="25">
        <v>50000</v>
      </c>
      <c r="D446" s="25">
        <v>30000</v>
      </c>
      <c r="E446" s="25">
        <v>0</v>
      </c>
      <c r="F446" s="25">
        <v>0</v>
      </c>
    </row>
    <row r="447" spans="1:6" ht="31.2">
      <c r="A447" s="21" t="s">
        <v>196</v>
      </c>
      <c r="B447" s="15" t="s">
        <v>79</v>
      </c>
      <c r="C447" s="24">
        <v>2311000</v>
      </c>
      <c r="D447" s="24">
        <v>1245000</v>
      </c>
      <c r="E447" s="24">
        <v>300000</v>
      </c>
      <c r="F447" s="24">
        <v>24.096385542168676</v>
      </c>
    </row>
    <row r="448" spans="1:6">
      <c r="A448" s="22" t="s">
        <v>3</v>
      </c>
      <c r="B448" s="16" t="s">
        <v>4</v>
      </c>
      <c r="C448" s="25">
        <v>2311000</v>
      </c>
      <c r="D448" s="25">
        <v>1245000</v>
      </c>
      <c r="E448" s="25">
        <v>300000</v>
      </c>
      <c r="F448" s="25">
        <v>24.096385542168676</v>
      </c>
    </row>
    <row r="449" spans="1:6">
      <c r="A449" s="22" t="s">
        <v>13</v>
      </c>
      <c r="B449" s="16" t="s">
        <v>14</v>
      </c>
      <c r="C449" s="25">
        <v>100000</v>
      </c>
      <c r="D449" s="25">
        <v>100000</v>
      </c>
      <c r="E449" s="25">
        <v>0</v>
      </c>
      <c r="F449" s="25">
        <v>0</v>
      </c>
    </row>
    <row r="450" spans="1:6">
      <c r="A450" s="22" t="s">
        <v>19</v>
      </c>
      <c r="B450" s="16" t="s">
        <v>20</v>
      </c>
      <c r="C450" s="25">
        <v>100000</v>
      </c>
      <c r="D450" s="25">
        <v>100000</v>
      </c>
      <c r="E450" s="25">
        <v>0</v>
      </c>
      <c r="F450" s="25">
        <v>0</v>
      </c>
    </row>
    <row r="451" spans="1:6">
      <c r="A451" s="22" t="s">
        <v>176</v>
      </c>
      <c r="B451" s="16" t="s">
        <v>35</v>
      </c>
      <c r="C451" s="25">
        <v>2211000</v>
      </c>
      <c r="D451" s="25">
        <v>1145000</v>
      </c>
      <c r="E451" s="25">
        <v>300000</v>
      </c>
      <c r="F451" s="25">
        <v>26.200873362445414</v>
      </c>
    </row>
    <row r="452" spans="1:6">
      <c r="A452" s="22" t="s">
        <v>177</v>
      </c>
      <c r="B452" s="16" t="s">
        <v>36</v>
      </c>
      <c r="C452" s="25">
        <v>2211000</v>
      </c>
      <c r="D452" s="25">
        <v>1145000</v>
      </c>
      <c r="E452" s="25">
        <v>300000</v>
      </c>
      <c r="F452" s="25">
        <v>26.200873362445414</v>
      </c>
    </row>
    <row r="453" spans="1:6" ht="31.2">
      <c r="A453" s="21" t="s">
        <v>197</v>
      </c>
      <c r="B453" s="15" t="s">
        <v>80</v>
      </c>
      <c r="C453" s="24">
        <v>11500</v>
      </c>
      <c r="D453" s="24">
        <v>7000</v>
      </c>
      <c r="E453" s="24">
        <v>2653.36</v>
      </c>
      <c r="F453" s="24">
        <v>37.905142857142863</v>
      </c>
    </row>
    <row r="454" spans="1:6">
      <c r="A454" s="22" t="s">
        <v>3</v>
      </c>
      <c r="B454" s="16" t="s">
        <v>4</v>
      </c>
      <c r="C454" s="25">
        <v>11500</v>
      </c>
      <c r="D454" s="25">
        <v>7000</v>
      </c>
      <c r="E454" s="25">
        <v>2653.36</v>
      </c>
      <c r="F454" s="25">
        <v>37.905142857142863</v>
      </c>
    </row>
    <row r="455" spans="1:6">
      <c r="A455" s="22" t="s">
        <v>176</v>
      </c>
      <c r="B455" s="16" t="s">
        <v>35</v>
      </c>
      <c r="C455" s="25">
        <v>11500</v>
      </c>
      <c r="D455" s="25">
        <v>7000</v>
      </c>
      <c r="E455" s="25">
        <v>2653.36</v>
      </c>
      <c r="F455" s="25">
        <v>37.905142857142863</v>
      </c>
    </row>
    <row r="456" spans="1:6">
      <c r="A456" s="22" t="s">
        <v>177</v>
      </c>
      <c r="B456" s="16" t="s">
        <v>36</v>
      </c>
      <c r="C456" s="25">
        <v>11500</v>
      </c>
      <c r="D456" s="25">
        <v>7000</v>
      </c>
      <c r="E456" s="25">
        <v>2653.36</v>
      </c>
      <c r="F456" s="25">
        <v>37.905142857142863</v>
      </c>
    </row>
    <row r="457" spans="1:6" ht="31.2">
      <c r="A457" s="21" t="s">
        <v>198</v>
      </c>
      <c r="B457" s="15" t="s">
        <v>81</v>
      </c>
      <c r="C457" s="24">
        <v>306529</v>
      </c>
      <c r="D457" s="24">
        <v>178808</v>
      </c>
      <c r="E457" s="24">
        <v>177137.54</v>
      </c>
      <c r="F457" s="24">
        <v>99.065780054583698</v>
      </c>
    </row>
    <row r="458" spans="1:6">
      <c r="A458" s="22" t="s">
        <v>3</v>
      </c>
      <c r="B458" s="16" t="s">
        <v>4</v>
      </c>
      <c r="C458" s="25">
        <v>306529</v>
      </c>
      <c r="D458" s="25">
        <v>178808</v>
      </c>
      <c r="E458" s="25">
        <v>177137.54</v>
      </c>
      <c r="F458" s="25">
        <v>99.065780054583698</v>
      </c>
    </row>
    <row r="459" spans="1:6">
      <c r="A459" s="22" t="s">
        <v>176</v>
      </c>
      <c r="B459" s="16" t="s">
        <v>35</v>
      </c>
      <c r="C459" s="25">
        <v>306529</v>
      </c>
      <c r="D459" s="25">
        <v>178808</v>
      </c>
      <c r="E459" s="25">
        <v>177137.54</v>
      </c>
      <c r="F459" s="25">
        <v>99.065780054583698</v>
      </c>
    </row>
    <row r="460" spans="1:6">
      <c r="A460" s="22" t="s">
        <v>177</v>
      </c>
      <c r="B460" s="16" t="s">
        <v>36</v>
      </c>
      <c r="C460" s="25">
        <v>306529</v>
      </c>
      <c r="D460" s="25">
        <v>178808</v>
      </c>
      <c r="E460" s="25">
        <v>177137.54</v>
      </c>
      <c r="F460" s="25">
        <v>99.065780054583698</v>
      </c>
    </row>
    <row r="461" spans="1:6" ht="31.2">
      <c r="A461" s="21" t="s">
        <v>199</v>
      </c>
      <c r="B461" s="15" t="s">
        <v>82</v>
      </c>
      <c r="C461" s="24">
        <v>182216</v>
      </c>
      <c r="D461" s="24">
        <v>106295</v>
      </c>
      <c r="E461" s="24">
        <v>35322</v>
      </c>
      <c r="F461" s="24">
        <v>33.230161343431021</v>
      </c>
    </row>
    <row r="462" spans="1:6">
      <c r="A462" s="22" t="s">
        <v>3</v>
      </c>
      <c r="B462" s="16" t="s">
        <v>4</v>
      </c>
      <c r="C462" s="25">
        <v>182216</v>
      </c>
      <c r="D462" s="25">
        <v>106295</v>
      </c>
      <c r="E462" s="25">
        <v>35322</v>
      </c>
      <c r="F462" s="25">
        <v>33.230161343431021</v>
      </c>
    </row>
    <row r="463" spans="1:6">
      <c r="A463" s="22" t="s">
        <v>176</v>
      </c>
      <c r="B463" s="16" t="s">
        <v>35</v>
      </c>
      <c r="C463" s="25">
        <v>182216</v>
      </c>
      <c r="D463" s="25">
        <v>106295</v>
      </c>
      <c r="E463" s="25">
        <v>35322</v>
      </c>
      <c r="F463" s="25">
        <v>33.230161343431021</v>
      </c>
    </row>
    <row r="464" spans="1:6">
      <c r="A464" s="22" t="s">
        <v>177</v>
      </c>
      <c r="B464" s="16" t="s">
        <v>36</v>
      </c>
      <c r="C464" s="25">
        <v>182216</v>
      </c>
      <c r="D464" s="25">
        <v>106295</v>
      </c>
      <c r="E464" s="25">
        <v>35322</v>
      </c>
      <c r="F464" s="25">
        <v>33.230161343431021</v>
      </c>
    </row>
    <row r="465" spans="1:6" ht="62.4">
      <c r="A465" s="21" t="s">
        <v>83</v>
      </c>
      <c r="B465" s="15" t="s">
        <v>84</v>
      </c>
      <c r="C465" s="24">
        <v>19637500</v>
      </c>
      <c r="D465" s="24">
        <v>12057400</v>
      </c>
      <c r="E465" s="24">
        <v>8792717.0500000007</v>
      </c>
      <c r="F465" s="24">
        <v>72.92382312936455</v>
      </c>
    </row>
    <row r="466" spans="1:6">
      <c r="A466" s="22" t="s">
        <v>3</v>
      </c>
      <c r="B466" s="16" t="s">
        <v>4</v>
      </c>
      <c r="C466" s="25">
        <v>19637500</v>
      </c>
      <c r="D466" s="25">
        <v>12057400</v>
      </c>
      <c r="E466" s="25">
        <v>8792717.0500000007</v>
      </c>
      <c r="F466" s="25">
        <v>72.92382312936455</v>
      </c>
    </row>
    <row r="467" spans="1:6">
      <c r="A467" s="22" t="s">
        <v>5</v>
      </c>
      <c r="B467" s="16" t="s">
        <v>6</v>
      </c>
      <c r="C467" s="25">
        <v>18509200</v>
      </c>
      <c r="D467" s="25">
        <v>11232200</v>
      </c>
      <c r="E467" s="25">
        <v>8341821.4199999999</v>
      </c>
      <c r="F467" s="25">
        <v>74.267030679653132</v>
      </c>
    </row>
    <row r="468" spans="1:6">
      <c r="A468" s="22" t="s">
        <v>7</v>
      </c>
      <c r="B468" s="16" t="s">
        <v>8</v>
      </c>
      <c r="C468" s="25">
        <v>15163200</v>
      </c>
      <c r="D468" s="25">
        <v>9233600</v>
      </c>
      <c r="E468" s="25">
        <v>6902506.7699999996</v>
      </c>
      <c r="F468" s="25">
        <v>74.754232043839892</v>
      </c>
    </row>
    <row r="469" spans="1:6">
      <c r="A469" s="22" t="s">
        <v>9</v>
      </c>
      <c r="B469" s="16" t="s">
        <v>10</v>
      </c>
      <c r="C469" s="25">
        <v>15163200</v>
      </c>
      <c r="D469" s="25">
        <v>9233600</v>
      </c>
      <c r="E469" s="25">
        <v>6902506.7699999996</v>
      </c>
      <c r="F469" s="25">
        <v>74.754232043839892</v>
      </c>
    </row>
    <row r="470" spans="1:6">
      <c r="A470" s="22" t="s">
        <v>11</v>
      </c>
      <c r="B470" s="16" t="s">
        <v>12</v>
      </c>
      <c r="C470" s="25">
        <v>3346000</v>
      </c>
      <c r="D470" s="25">
        <v>1998600</v>
      </c>
      <c r="E470" s="25">
        <v>1439314.65</v>
      </c>
      <c r="F470" s="25">
        <v>72.016143800660458</v>
      </c>
    </row>
    <row r="471" spans="1:6">
      <c r="A471" s="22" t="s">
        <v>13</v>
      </c>
      <c r="B471" s="16" t="s">
        <v>14</v>
      </c>
      <c r="C471" s="25">
        <v>1125300</v>
      </c>
      <c r="D471" s="25">
        <v>822200</v>
      </c>
      <c r="E471" s="25">
        <v>450895.63</v>
      </c>
      <c r="F471" s="25">
        <v>54.840139868645096</v>
      </c>
    </row>
    <row r="472" spans="1:6">
      <c r="A472" s="22" t="s">
        <v>15</v>
      </c>
      <c r="B472" s="16" t="s">
        <v>16</v>
      </c>
      <c r="C472" s="25">
        <v>500000</v>
      </c>
      <c r="D472" s="25">
        <v>386000</v>
      </c>
      <c r="E472" s="25">
        <v>264151</v>
      </c>
      <c r="F472" s="25">
        <v>68.43290155440414</v>
      </c>
    </row>
    <row r="473" spans="1:6">
      <c r="A473" s="22" t="s">
        <v>19</v>
      </c>
      <c r="B473" s="16" t="s">
        <v>20</v>
      </c>
      <c r="C473" s="25">
        <v>200000</v>
      </c>
      <c r="D473" s="25">
        <v>135000</v>
      </c>
      <c r="E473" s="25">
        <v>75546.64</v>
      </c>
      <c r="F473" s="25">
        <v>55.960474074074071</v>
      </c>
    </row>
    <row r="474" spans="1:6">
      <c r="A474" s="22" t="s">
        <v>21</v>
      </c>
      <c r="B474" s="16" t="s">
        <v>22</v>
      </c>
      <c r="C474" s="25">
        <v>5000</v>
      </c>
      <c r="D474" s="25">
        <v>0</v>
      </c>
      <c r="E474" s="25">
        <v>0</v>
      </c>
      <c r="F474" s="25">
        <v>0</v>
      </c>
    </row>
    <row r="475" spans="1:6">
      <c r="A475" s="22" t="s">
        <v>166</v>
      </c>
      <c r="B475" s="16" t="s">
        <v>23</v>
      </c>
      <c r="C475" s="25">
        <v>407300</v>
      </c>
      <c r="D475" s="25">
        <v>288200</v>
      </c>
      <c r="E475" s="25">
        <v>111197.98999999999</v>
      </c>
      <c r="F475" s="25">
        <v>38.583619014573209</v>
      </c>
    </row>
    <row r="476" spans="1:6">
      <c r="A476" s="22" t="s">
        <v>167</v>
      </c>
      <c r="B476" s="16" t="s">
        <v>24</v>
      </c>
      <c r="C476" s="25">
        <v>154300</v>
      </c>
      <c r="D476" s="25">
        <v>115000</v>
      </c>
      <c r="E476" s="25">
        <v>70709.73</v>
      </c>
      <c r="F476" s="25">
        <v>61.486721739130431</v>
      </c>
    </row>
    <row r="477" spans="1:6">
      <c r="A477" s="22" t="s">
        <v>168</v>
      </c>
      <c r="B477" s="16" t="s">
        <v>25</v>
      </c>
      <c r="C477" s="25">
        <v>9400</v>
      </c>
      <c r="D477" s="25">
        <v>5500</v>
      </c>
      <c r="E477" s="25">
        <v>921.59</v>
      </c>
      <c r="F477" s="25">
        <v>16.756181818181819</v>
      </c>
    </row>
    <row r="478" spans="1:6">
      <c r="A478" s="22" t="s">
        <v>169</v>
      </c>
      <c r="B478" s="16" t="s">
        <v>26</v>
      </c>
      <c r="C478" s="25">
        <v>181600</v>
      </c>
      <c r="D478" s="25">
        <v>105700</v>
      </c>
      <c r="E478" s="25">
        <v>39566.67</v>
      </c>
      <c r="F478" s="25">
        <v>37.432989593188267</v>
      </c>
    </row>
    <row r="479" spans="1:6" ht="31.2">
      <c r="A479" s="22" t="s">
        <v>171</v>
      </c>
      <c r="B479" s="16" t="s">
        <v>28</v>
      </c>
      <c r="C479" s="25">
        <v>62000</v>
      </c>
      <c r="D479" s="25">
        <v>62000</v>
      </c>
      <c r="E479" s="25">
        <v>0</v>
      </c>
      <c r="F479" s="25">
        <v>0</v>
      </c>
    </row>
    <row r="480" spans="1:6" ht="31.2">
      <c r="A480" s="22" t="s">
        <v>29</v>
      </c>
      <c r="B480" s="16" t="s">
        <v>30</v>
      </c>
      <c r="C480" s="25">
        <v>13000</v>
      </c>
      <c r="D480" s="25">
        <v>13000</v>
      </c>
      <c r="E480" s="25">
        <v>0</v>
      </c>
      <c r="F480" s="25">
        <v>0</v>
      </c>
    </row>
    <row r="481" spans="1:6" ht="46.8">
      <c r="A481" s="22" t="s">
        <v>31</v>
      </c>
      <c r="B481" s="16" t="s">
        <v>32</v>
      </c>
      <c r="C481" s="25">
        <v>13000</v>
      </c>
      <c r="D481" s="25">
        <v>13000</v>
      </c>
      <c r="E481" s="25">
        <v>0</v>
      </c>
      <c r="F481" s="25">
        <v>0</v>
      </c>
    </row>
    <row r="482" spans="1:6">
      <c r="A482" s="22" t="s">
        <v>37</v>
      </c>
      <c r="B482" s="16" t="s">
        <v>38</v>
      </c>
      <c r="C482" s="25">
        <v>3000</v>
      </c>
      <c r="D482" s="25">
        <v>3000</v>
      </c>
      <c r="E482" s="25">
        <v>0</v>
      </c>
      <c r="F482" s="25">
        <v>0</v>
      </c>
    </row>
    <row r="483" spans="1:6" ht="31.2">
      <c r="A483" s="21" t="s">
        <v>200</v>
      </c>
      <c r="B483" s="15" t="s">
        <v>85</v>
      </c>
      <c r="C483" s="24">
        <v>8328600</v>
      </c>
      <c r="D483" s="24">
        <v>5168400</v>
      </c>
      <c r="E483" s="24">
        <v>4465429.1900000004</v>
      </c>
      <c r="F483" s="24">
        <v>86.398676379537193</v>
      </c>
    </row>
    <row r="484" spans="1:6">
      <c r="A484" s="22" t="s">
        <v>3</v>
      </c>
      <c r="B484" s="16" t="s">
        <v>4</v>
      </c>
      <c r="C484" s="25">
        <v>8328600</v>
      </c>
      <c r="D484" s="25">
        <v>5168400</v>
      </c>
      <c r="E484" s="25">
        <v>4465429.1900000004</v>
      </c>
      <c r="F484" s="25">
        <v>86.398676379537193</v>
      </c>
    </row>
    <row r="485" spans="1:6">
      <c r="A485" s="22" t="s">
        <v>5</v>
      </c>
      <c r="B485" s="16" t="s">
        <v>6</v>
      </c>
      <c r="C485" s="25">
        <v>7257900</v>
      </c>
      <c r="D485" s="25">
        <v>4481800</v>
      </c>
      <c r="E485" s="25">
        <v>4007961.19</v>
      </c>
      <c r="F485" s="25">
        <v>89.427488732205802</v>
      </c>
    </row>
    <row r="486" spans="1:6">
      <c r="A486" s="22" t="s">
        <v>7</v>
      </c>
      <c r="B486" s="16" t="s">
        <v>8</v>
      </c>
      <c r="C486" s="25">
        <v>5936500</v>
      </c>
      <c r="D486" s="25">
        <v>3667400</v>
      </c>
      <c r="E486" s="25">
        <v>3299697.57</v>
      </c>
      <c r="F486" s="25">
        <v>89.973757157659378</v>
      </c>
    </row>
    <row r="487" spans="1:6">
      <c r="A487" s="22" t="s">
        <v>9</v>
      </c>
      <c r="B487" s="16" t="s">
        <v>10</v>
      </c>
      <c r="C487" s="25">
        <v>5936500</v>
      </c>
      <c r="D487" s="25">
        <v>3667400</v>
      </c>
      <c r="E487" s="25">
        <v>3299697.57</v>
      </c>
      <c r="F487" s="25">
        <v>89.973757157659378</v>
      </c>
    </row>
    <row r="488" spans="1:6">
      <c r="A488" s="22" t="s">
        <v>11</v>
      </c>
      <c r="B488" s="16" t="s">
        <v>12</v>
      </c>
      <c r="C488" s="25">
        <v>1321400</v>
      </c>
      <c r="D488" s="25">
        <v>814400</v>
      </c>
      <c r="E488" s="25">
        <v>708263.62</v>
      </c>
      <c r="F488" s="25">
        <v>86.967536836935167</v>
      </c>
    </row>
    <row r="489" spans="1:6">
      <c r="A489" s="22" t="s">
        <v>13</v>
      </c>
      <c r="B489" s="16" t="s">
        <v>14</v>
      </c>
      <c r="C489" s="25">
        <v>913900</v>
      </c>
      <c r="D489" s="25">
        <v>624800</v>
      </c>
      <c r="E489" s="25">
        <v>407515.75</v>
      </c>
      <c r="F489" s="25">
        <v>65.223391485275286</v>
      </c>
    </row>
    <row r="490" spans="1:6">
      <c r="A490" s="22" t="s">
        <v>15</v>
      </c>
      <c r="B490" s="16" t="s">
        <v>16</v>
      </c>
      <c r="C490" s="25">
        <v>221900</v>
      </c>
      <c r="D490" s="25">
        <v>148900</v>
      </c>
      <c r="E490" s="25">
        <v>93498</v>
      </c>
      <c r="F490" s="25">
        <v>62.792478173270652</v>
      </c>
    </row>
    <row r="491" spans="1:6">
      <c r="A491" s="22" t="s">
        <v>17</v>
      </c>
      <c r="B491" s="16" t="s">
        <v>18</v>
      </c>
      <c r="C491" s="25">
        <v>150000</v>
      </c>
      <c r="D491" s="25">
        <v>80000</v>
      </c>
      <c r="E491" s="25">
        <v>49875</v>
      </c>
      <c r="F491" s="25">
        <v>62.34375</v>
      </c>
    </row>
    <row r="492" spans="1:6">
      <c r="A492" s="22" t="s">
        <v>19</v>
      </c>
      <c r="B492" s="16" t="s">
        <v>20</v>
      </c>
      <c r="C492" s="25">
        <v>292200</v>
      </c>
      <c r="D492" s="25">
        <v>200900</v>
      </c>
      <c r="E492" s="25">
        <v>165860.23000000001</v>
      </c>
      <c r="F492" s="25">
        <v>82.558601294176214</v>
      </c>
    </row>
    <row r="493" spans="1:6">
      <c r="A493" s="22" t="s">
        <v>21</v>
      </c>
      <c r="B493" s="16" t="s">
        <v>22</v>
      </c>
      <c r="C493" s="25">
        <v>2500</v>
      </c>
      <c r="D493" s="25">
        <v>2500</v>
      </c>
      <c r="E493" s="25">
        <v>400</v>
      </c>
      <c r="F493" s="25">
        <v>16</v>
      </c>
    </row>
    <row r="494" spans="1:6">
      <c r="A494" s="22" t="s">
        <v>166</v>
      </c>
      <c r="B494" s="16" t="s">
        <v>23</v>
      </c>
      <c r="C494" s="25">
        <v>247300</v>
      </c>
      <c r="D494" s="25">
        <v>192500</v>
      </c>
      <c r="E494" s="25">
        <v>97882.51999999999</v>
      </c>
      <c r="F494" s="25">
        <v>50.848062337662334</v>
      </c>
    </row>
    <row r="495" spans="1:6">
      <c r="A495" s="22" t="s">
        <v>167</v>
      </c>
      <c r="B495" s="16" t="s">
        <v>24</v>
      </c>
      <c r="C495" s="25">
        <v>107800</v>
      </c>
      <c r="D495" s="25">
        <v>95900</v>
      </c>
      <c r="E495" s="25">
        <v>46849.78</v>
      </c>
      <c r="F495" s="25">
        <v>48.852742440041709</v>
      </c>
    </row>
    <row r="496" spans="1:6">
      <c r="A496" s="22" t="s">
        <v>168</v>
      </c>
      <c r="B496" s="16" t="s">
        <v>25</v>
      </c>
      <c r="C496" s="25">
        <v>11800</v>
      </c>
      <c r="D496" s="25">
        <v>10600</v>
      </c>
      <c r="E496" s="25">
        <v>3986.96</v>
      </c>
      <c r="F496" s="25">
        <v>37.612830188679247</v>
      </c>
    </row>
    <row r="497" spans="1:6">
      <c r="A497" s="22" t="s">
        <v>169</v>
      </c>
      <c r="B497" s="16" t="s">
        <v>26</v>
      </c>
      <c r="C497" s="25">
        <v>127700</v>
      </c>
      <c r="D497" s="25">
        <v>86000</v>
      </c>
      <c r="E497" s="25">
        <v>47045.78</v>
      </c>
      <c r="F497" s="25">
        <v>54.70439534883721</v>
      </c>
    </row>
    <row r="498" spans="1:6">
      <c r="A498" s="22" t="s">
        <v>176</v>
      </c>
      <c r="B498" s="16" t="s">
        <v>35</v>
      </c>
      <c r="C498" s="25">
        <v>121500</v>
      </c>
      <c r="D498" s="25">
        <v>32500</v>
      </c>
      <c r="E498" s="25">
        <v>32500</v>
      </c>
      <c r="F498" s="25">
        <v>100</v>
      </c>
    </row>
    <row r="499" spans="1:6">
      <c r="A499" s="22" t="s">
        <v>177</v>
      </c>
      <c r="B499" s="16" t="s">
        <v>36</v>
      </c>
      <c r="C499" s="25">
        <v>121500</v>
      </c>
      <c r="D499" s="25">
        <v>32500</v>
      </c>
      <c r="E499" s="25">
        <v>32500</v>
      </c>
      <c r="F499" s="25">
        <v>100</v>
      </c>
    </row>
    <row r="500" spans="1:6">
      <c r="A500" s="22" t="s">
        <v>37</v>
      </c>
      <c r="B500" s="16" t="s">
        <v>38</v>
      </c>
      <c r="C500" s="25">
        <v>35300</v>
      </c>
      <c r="D500" s="25">
        <v>29300</v>
      </c>
      <c r="E500" s="25">
        <v>17452.25</v>
      </c>
      <c r="F500" s="25">
        <v>59.563993174061437</v>
      </c>
    </row>
    <row r="501" spans="1:6">
      <c r="A501" s="21" t="s">
        <v>201</v>
      </c>
      <c r="B501" s="15" t="s">
        <v>86</v>
      </c>
      <c r="C501" s="24">
        <v>700000</v>
      </c>
      <c r="D501" s="24">
        <v>60000</v>
      </c>
      <c r="E501" s="24">
        <v>0</v>
      </c>
      <c r="F501" s="24">
        <v>0</v>
      </c>
    </row>
    <row r="502" spans="1:6">
      <c r="A502" s="22" t="s">
        <v>3</v>
      </c>
      <c r="B502" s="16" t="s">
        <v>4</v>
      </c>
      <c r="C502" s="25">
        <v>700000</v>
      </c>
      <c r="D502" s="25">
        <v>60000</v>
      </c>
      <c r="E502" s="25">
        <v>0</v>
      </c>
      <c r="F502" s="25">
        <v>0</v>
      </c>
    </row>
    <row r="503" spans="1:6">
      <c r="A503" s="22" t="s">
        <v>13</v>
      </c>
      <c r="B503" s="16" t="s">
        <v>14</v>
      </c>
      <c r="C503" s="25">
        <v>145000</v>
      </c>
      <c r="D503" s="25">
        <v>0</v>
      </c>
      <c r="E503" s="25">
        <v>0</v>
      </c>
      <c r="F503" s="25">
        <v>0</v>
      </c>
    </row>
    <row r="504" spans="1:6">
      <c r="A504" s="22" t="s">
        <v>15</v>
      </c>
      <c r="B504" s="16" t="s">
        <v>16</v>
      </c>
      <c r="C504" s="25">
        <v>140000</v>
      </c>
      <c r="D504" s="25">
        <v>0</v>
      </c>
      <c r="E504" s="25">
        <v>0</v>
      </c>
      <c r="F504" s="25">
        <v>0</v>
      </c>
    </row>
    <row r="505" spans="1:6">
      <c r="A505" s="22" t="s">
        <v>19</v>
      </c>
      <c r="B505" s="16" t="s">
        <v>20</v>
      </c>
      <c r="C505" s="25">
        <v>5000</v>
      </c>
      <c r="D505" s="25">
        <v>0</v>
      </c>
      <c r="E505" s="25">
        <v>0</v>
      </c>
      <c r="F505" s="25">
        <v>0</v>
      </c>
    </row>
    <row r="506" spans="1:6">
      <c r="A506" s="22" t="s">
        <v>176</v>
      </c>
      <c r="B506" s="16" t="s">
        <v>35</v>
      </c>
      <c r="C506" s="25">
        <v>555000</v>
      </c>
      <c r="D506" s="25">
        <v>60000</v>
      </c>
      <c r="E506" s="25">
        <v>0</v>
      </c>
      <c r="F506" s="25">
        <v>0</v>
      </c>
    </row>
    <row r="507" spans="1:6">
      <c r="A507" s="22" t="s">
        <v>177</v>
      </c>
      <c r="B507" s="16" t="s">
        <v>36</v>
      </c>
      <c r="C507" s="25">
        <v>555000</v>
      </c>
      <c r="D507" s="25">
        <v>60000</v>
      </c>
      <c r="E507" s="25">
        <v>0</v>
      </c>
      <c r="F507" s="25">
        <v>0</v>
      </c>
    </row>
    <row r="508" spans="1:6" ht="78">
      <c r="A508" s="21" t="s">
        <v>202</v>
      </c>
      <c r="B508" s="15" t="s">
        <v>87</v>
      </c>
      <c r="C508" s="24">
        <v>3300000</v>
      </c>
      <c r="D508" s="24">
        <v>1925000</v>
      </c>
      <c r="E508" s="24">
        <v>1589794.54</v>
      </c>
      <c r="F508" s="24">
        <v>82.586729350649364</v>
      </c>
    </row>
    <row r="509" spans="1:6">
      <c r="A509" s="22" t="s">
        <v>3</v>
      </c>
      <c r="B509" s="16" t="s">
        <v>4</v>
      </c>
      <c r="C509" s="25">
        <v>3300000</v>
      </c>
      <c r="D509" s="25">
        <v>1925000</v>
      </c>
      <c r="E509" s="25">
        <v>1589794.54</v>
      </c>
      <c r="F509" s="25">
        <v>82.586729350649364</v>
      </c>
    </row>
    <row r="510" spans="1:6">
      <c r="A510" s="22" t="s">
        <v>13</v>
      </c>
      <c r="B510" s="16" t="s">
        <v>14</v>
      </c>
      <c r="C510" s="25">
        <v>1900</v>
      </c>
      <c r="D510" s="25">
        <v>1800</v>
      </c>
      <c r="E510" s="25">
        <v>1046.1199999999999</v>
      </c>
      <c r="F510" s="25">
        <v>58.117777777777768</v>
      </c>
    </row>
    <row r="511" spans="1:6">
      <c r="A511" s="22" t="s">
        <v>19</v>
      </c>
      <c r="B511" s="16" t="s">
        <v>20</v>
      </c>
      <c r="C511" s="25">
        <v>1900</v>
      </c>
      <c r="D511" s="25">
        <v>1800</v>
      </c>
      <c r="E511" s="25">
        <v>1046.1199999999999</v>
      </c>
      <c r="F511" s="25">
        <v>58.117777777777768</v>
      </c>
    </row>
    <row r="512" spans="1:6">
      <c r="A512" s="22" t="s">
        <v>176</v>
      </c>
      <c r="B512" s="16" t="s">
        <v>35</v>
      </c>
      <c r="C512" s="25">
        <v>3298100</v>
      </c>
      <c r="D512" s="25">
        <v>1923200</v>
      </c>
      <c r="E512" s="25">
        <v>1588748.42</v>
      </c>
      <c r="F512" s="25">
        <v>82.609630823627285</v>
      </c>
    </row>
    <row r="513" spans="1:6">
      <c r="A513" s="22" t="s">
        <v>177</v>
      </c>
      <c r="B513" s="16" t="s">
        <v>36</v>
      </c>
      <c r="C513" s="25">
        <v>3298100</v>
      </c>
      <c r="D513" s="25">
        <v>1923200</v>
      </c>
      <c r="E513" s="25">
        <v>1588748.42</v>
      </c>
      <c r="F513" s="25">
        <v>82.609630823627285</v>
      </c>
    </row>
    <row r="514" spans="1:6" ht="46.8">
      <c r="A514" s="21" t="s">
        <v>203</v>
      </c>
      <c r="B514" s="15" t="s">
        <v>88</v>
      </c>
      <c r="C514" s="24">
        <v>28720</v>
      </c>
      <c r="D514" s="24">
        <v>14358</v>
      </c>
      <c r="E514" s="24">
        <v>13804.81</v>
      </c>
      <c r="F514" s="24">
        <v>96.147165343362587</v>
      </c>
    </row>
    <row r="515" spans="1:6">
      <c r="A515" s="22" t="s">
        <v>3</v>
      </c>
      <c r="B515" s="16" t="s">
        <v>4</v>
      </c>
      <c r="C515" s="25">
        <v>28720</v>
      </c>
      <c r="D515" s="25">
        <v>14358</v>
      </c>
      <c r="E515" s="25">
        <v>13804.81</v>
      </c>
      <c r="F515" s="25">
        <v>96.147165343362587</v>
      </c>
    </row>
    <row r="516" spans="1:6">
      <c r="A516" s="22" t="s">
        <v>13</v>
      </c>
      <c r="B516" s="16" t="s">
        <v>14</v>
      </c>
      <c r="C516" s="25">
        <v>100</v>
      </c>
      <c r="D516" s="25">
        <v>50</v>
      </c>
      <c r="E516" s="25">
        <v>15.65</v>
      </c>
      <c r="F516" s="25">
        <v>31.3</v>
      </c>
    </row>
    <row r="517" spans="1:6">
      <c r="A517" s="22" t="s">
        <v>19</v>
      </c>
      <c r="B517" s="16" t="s">
        <v>20</v>
      </c>
      <c r="C517" s="25">
        <v>100</v>
      </c>
      <c r="D517" s="25">
        <v>50</v>
      </c>
      <c r="E517" s="25">
        <v>15.65</v>
      </c>
      <c r="F517" s="25">
        <v>31.3</v>
      </c>
    </row>
    <row r="518" spans="1:6">
      <c r="A518" s="22" t="s">
        <v>176</v>
      </c>
      <c r="B518" s="16" t="s">
        <v>35</v>
      </c>
      <c r="C518" s="25">
        <v>28620</v>
      </c>
      <c r="D518" s="25">
        <v>14308</v>
      </c>
      <c r="E518" s="25">
        <v>13789.16</v>
      </c>
      <c r="F518" s="25">
        <v>96.373776908023473</v>
      </c>
    </row>
    <row r="519" spans="1:6">
      <c r="A519" s="22" t="s">
        <v>177</v>
      </c>
      <c r="B519" s="16" t="s">
        <v>36</v>
      </c>
      <c r="C519" s="25">
        <v>28620</v>
      </c>
      <c r="D519" s="25">
        <v>14308</v>
      </c>
      <c r="E519" s="25">
        <v>13789.16</v>
      </c>
      <c r="F519" s="25">
        <v>96.373776908023473</v>
      </c>
    </row>
    <row r="520" spans="1:6" ht="62.4">
      <c r="A520" s="21" t="s">
        <v>204</v>
      </c>
      <c r="B520" s="15" t="s">
        <v>89</v>
      </c>
      <c r="C520" s="24">
        <v>1500000</v>
      </c>
      <c r="D520" s="24">
        <v>875000</v>
      </c>
      <c r="E520" s="24">
        <v>682024.67</v>
      </c>
      <c r="F520" s="24">
        <v>77.945676571428578</v>
      </c>
    </row>
    <row r="521" spans="1:6">
      <c r="A521" s="22" t="s">
        <v>3</v>
      </c>
      <c r="B521" s="16" t="s">
        <v>4</v>
      </c>
      <c r="C521" s="25">
        <v>1500000</v>
      </c>
      <c r="D521" s="25">
        <v>875000</v>
      </c>
      <c r="E521" s="25">
        <v>682024.67</v>
      </c>
      <c r="F521" s="25">
        <v>77.945676571428578</v>
      </c>
    </row>
    <row r="522" spans="1:6">
      <c r="A522" s="22" t="s">
        <v>176</v>
      </c>
      <c r="B522" s="16" t="s">
        <v>35</v>
      </c>
      <c r="C522" s="25">
        <v>1500000</v>
      </c>
      <c r="D522" s="25">
        <v>875000</v>
      </c>
      <c r="E522" s="25">
        <v>682024.67</v>
      </c>
      <c r="F522" s="25">
        <v>77.945676571428578</v>
      </c>
    </row>
    <row r="523" spans="1:6">
      <c r="A523" s="22" t="s">
        <v>177</v>
      </c>
      <c r="B523" s="16" t="s">
        <v>36</v>
      </c>
      <c r="C523" s="25">
        <v>1500000</v>
      </c>
      <c r="D523" s="25">
        <v>875000</v>
      </c>
      <c r="E523" s="25">
        <v>682024.67</v>
      </c>
      <c r="F523" s="25">
        <v>77.945676571428578</v>
      </c>
    </row>
    <row r="524" spans="1:6" ht="46.8">
      <c r="A524" s="21" t="s">
        <v>205</v>
      </c>
      <c r="B524" s="15" t="s">
        <v>90</v>
      </c>
      <c r="C524" s="24">
        <v>71000</v>
      </c>
      <c r="D524" s="24">
        <v>30000</v>
      </c>
      <c r="E524" s="24">
        <v>27232.27</v>
      </c>
      <c r="F524" s="24">
        <v>90.774233333333328</v>
      </c>
    </row>
    <row r="525" spans="1:6">
      <c r="A525" s="22" t="s">
        <v>3</v>
      </c>
      <c r="B525" s="16" t="s">
        <v>4</v>
      </c>
      <c r="C525" s="25">
        <v>71000</v>
      </c>
      <c r="D525" s="25">
        <v>30000</v>
      </c>
      <c r="E525" s="25">
        <v>27232.27</v>
      </c>
      <c r="F525" s="25">
        <v>90.774233333333328</v>
      </c>
    </row>
    <row r="526" spans="1:6">
      <c r="A526" s="22" t="s">
        <v>174</v>
      </c>
      <c r="B526" s="16" t="s">
        <v>33</v>
      </c>
      <c r="C526" s="25">
        <v>71000</v>
      </c>
      <c r="D526" s="25">
        <v>30000</v>
      </c>
      <c r="E526" s="25">
        <v>27232.27</v>
      </c>
      <c r="F526" s="25">
        <v>90.774233333333328</v>
      </c>
    </row>
    <row r="527" spans="1:6" ht="31.2">
      <c r="A527" s="22" t="s">
        <v>175</v>
      </c>
      <c r="B527" s="16" t="s">
        <v>34</v>
      </c>
      <c r="C527" s="25">
        <v>71000</v>
      </c>
      <c r="D527" s="25">
        <v>30000</v>
      </c>
      <c r="E527" s="25">
        <v>27232.27</v>
      </c>
      <c r="F527" s="25">
        <v>90.774233333333328</v>
      </c>
    </row>
    <row r="528" spans="1:6" ht="46.8">
      <c r="A528" s="21" t="s">
        <v>206</v>
      </c>
      <c r="B528" s="15" t="s">
        <v>91</v>
      </c>
      <c r="C528" s="24">
        <v>688600</v>
      </c>
      <c r="D528" s="24">
        <v>609600</v>
      </c>
      <c r="E528" s="24">
        <v>122680</v>
      </c>
      <c r="F528" s="24">
        <v>20.124671916010499</v>
      </c>
    </row>
    <row r="529" spans="1:6">
      <c r="A529" s="22" t="s">
        <v>3</v>
      </c>
      <c r="B529" s="16" t="s">
        <v>4</v>
      </c>
      <c r="C529" s="25">
        <v>688600</v>
      </c>
      <c r="D529" s="25">
        <v>609600</v>
      </c>
      <c r="E529" s="25">
        <v>122680</v>
      </c>
      <c r="F529" s="25">
        <v>20.124671916010499</v>
      </c>
    </row>
    <row r="530" spans="1:6">
      <c r="A530" s="22" t="s">
        <v>176</v>
      </c>
      <c r="B530" s="16" t="s">
        <v>35</v>
      </c>
      <c r="C530" s="25">
        <v>688600</v>
      </c>
      <c r="D530" s="25">
        <v>609600</v>
      </c>
      <c r="E530" s="25">
        <v>122680</v>
      </c>
      <c r="F530" s="25">
        <v>20.124671916010499</v>
      </c>
    </row>
    <row r="531" spans="1:6">
      <c r="A531" s="22" t="s">
        <v>177</v>
      </c>
      <c r="B531" s="16" t="s">
        <v>36</v>
      </c>
      <c r="C531" s="25">
        <v>688600</v>
      </c>
      <c r="D531" s="25">
        <v>609600</v>
      </c>
      <c r="E531" s="25">
        <v>122680</v>
      </c>
      <c r="F531" s="25">
        <v>20.124671916010499</v>
      </c>
    </row>
    <row r="532" spans="1:6" ht="31.2">
      <c r="A532" s="21" t="s">
        <v>180</v>
      </c>
      <c r="B532" s="15" t="s">
        <v>50</v>
      </c>
      <c r="C532" s="24">
        <v>46784800</v>
      </c>
      <c r="D532" s="24">
        <v>26814050</v>
      </c>
      <c r="E532" s="24">
        <v>20583918.27</v>
      </c>
      <c r="F532" s="24">
        <v>76.765420628364609</v>
      </c>
    </row>
    <row r="533" spans="1:6">
      <c r="A533" s="22" t="s">
        <v>3</v>
      </c>
      <c r="B533" s="16" t="s">
        <v>4</v>
      </c>
      <c r="C533" s="25">
        <v>46784800</v>
      </c>
      <c r="D533" s="25">
        <v>26814050</v>
      </c>
      <c r="E533" s="25">
        <v>20583918.27</v>
      </c>
      <c r="F533" s="25">
        <v>76.765420628364609</v>
      </c>
    </row>
    <row r="534" spans="1:6">
      <c r="A534" s="22" t="s">
        <v>13</v>
      </c>
      <c r="B534" s="16" t="s">
        <v>14</v>
      </c>
      <c r="C534" s="25">
        <v>5332000</v>
      </c>
      <c r="D534" s="25">
        <v>3385000</v>
      </c>
      <c r="E534" s="25">
        <v>2073669.72</v>
      </c>
      <c r="F534" s="25">
        <v>61.26055302806499</v>
      </c>
    </row>
    <row r="535" spans="1:6">
      <c r="A535" s="22" t="s">
        <v>15</v>
      </c>
      <c r="B535" s="16" t="s">
        <v>16</v>
      </c>
      <c r="C535" s="25">
        <v>249900</v>
      </c>
      <c r="D535" s="25">
        <v>249900</v>
      </c>
      <c r="E535" s="25">
        <v>100700</v>
      </c>
      <c r="F535" s="25">
        <v>40.296118447378952</v>
      </c>
    </row>
    <row r="536" spans="1:6">
      <c r="A536" s="22" t="s">
        <v>19</v>
      </c>
      <c r="B536" s="16" t="s">
        <v>20</v>
      </c>
      <c r="C536" s="25">
        <v>5082100</v>
      </c>
      <c r="D536" s="25">
        <v>3135100</v>
      </c>
      <c r="E536" s="25">
        <v>1972969.72</v>
      </c>
      <c r="F536" s="25">
        <v>62.931635992472323</v>
      </c>
    </row>
    <row r="537" spans="1:6">
      <c r="A537" s="22" t="s">
        <v>176</v>
      </c>
      <c r="B537" s="16" t="s">
        <v>35</v>
      </c>
      <c r="C537" s="25">
        <v>41452800</v>
      </c>
      <c r="D537" s="25">
        <v>23429050</v>
      </c>
      <c r="E537" s="25">
        <v>18510248.550000001</v>
      </c>
      <c r="F537" s="25">
        <v>79.005544612350903</v>
      </c>
    </row>
    <row r="538" spans="1:6">
      <c r="A538" s="22" t="s">
        <v>177</v>
      </c>
      <c r="B538" s="16" t="s">
        <v>36</v>
      </c>
      <c r="C538" s="25">
        <v>41452800</v>
      </c>
      <c r="D538" s="25">
        <v>23429050</v>
      </c>
      <c r="E538" s="25">
        <v>18510248.550000001</v>
      </c>
      <c r="F538" s="25">
        <v>79.005544612350903</v>
      </c>
    </row>
    <row r="539" spans="1:6" ht="31.2">
      <c r="A539" s="3" t="s">
        <v>161</v>
      </c>
      <c r="B539" s="4" t="s">
        <v>162</v>
      </c>
      <c r="C539" s="7">
        <v>2530500</v>
      </c>
      <c r="D539" s="7">
        <v>1465600</v>
      </c>
      <c r="E539" s="7">
        <v>1338438.6500000001</v>
      </c>
      <c r="F539" s="7">
        <v>91.323597843886475</v>
      </c>
    </row>
    <row r="540" spans="1:6">
      <c r="A540" s="22" t="s">
        <v>3</v>
      </c>
      <c r="B540" s="16" t="s">
        <v>4</v>
      </c>
      <c r="C540" s="25">
        <v>2530500</v>
      </c>
      <c r="D540" s="25">
        <v>1465600</v>
      </c>
      <c r="E540" s="25">
        <v>1338438.6500000001</v>
      </c>
      <c r="F540" s="25">
        <v>91.323597843886475</v>
      </c>
    </row>
    <row r="541" spans="1:6">
      <c r="A541" s="22" t="s">
        <v>5</v>
      </c>
      <c r="B541" s="16" t="s">
        <v>6</v>
      </c>
      <c r="C541" s="25">
        <v>2115000</v>
      </c>
      <c r="D541" s="25">
        <v>1252400</v>
      </c>
      <c r="E541" s="25">
        <v>1227141.28</v>
      </c>
      <c r="F541" s="25">
        <v>97.983174704567233</v>
      </c>
    </row>
    <row r="542" spans="1:6">
      <c r="A542" s="22" t="s">
        <v>7</v>
      </c>
      <c r="B542" s="16" t="s">
        <v>8</v>
      </c>
      <c r="C542" s="25">
        <v>1733600</v>
      </c>
      <c r="D542" s="25">
        <v>1026500</v>
      </c>
      <c r="E542" s="25">
        <v>1005280.52</v>
      </c>
      <c r="F542" s="25">
        <v>97.932831953239159</v>
      </c>
    </row>
    <row r="543" spans="1:6">
      <c r="A543" s="22" t="s">
        <v>9</v>
      </c>
      <c r="B543" s="16" t="s">
        <v>10</v>
      </c>
      <c r="C543" s="25">
        <v>1733600</v>
      </c>
      <c r="D543" s="25">
        <v>1026500</v>
      </c>
      <c r="E543" s="25">
        <v>1005280.52</v>
      </c>
      <c r="F543" s="25">
        <v>97.932831953239159</v>
      </c>
    </row>
    <row r="544" spans="1:6">
      <c r="A544" s="22" t="s">
        <v>11</v>
      </c>
      <c r="B544" s="16" t="s">
        <v>12</v>
      </c>
      <c r="C544" s="25">
        <v>381400</v>
      </c>
      <c r="D544" s="25">
        <v>225900</v>
      </c>
      <c r="E544" s="25">
        <v>221860.76</v>
      </c>
      <c r="F544" s="25">
        <v>98.211934484285095</v>
      </c>
    </row>
    <row r="545" spans="1:6">
      <c r="A545" s="22" t="s">
        <v>13</v>
      </c>
      <c r="B545" s="16" t="s">
        <v>14</v>
      </c>
      <c r="C545" s="25">
        <v>387100</v>
      </c>
      <c r="D545" s="25">
        <v>196662</v>
      </c>
      <c r="E545" s="25">
        <v>99097</v>
      </c>
      <c r="F545" s="25">
        <v>50.38950076781483</v>
      </c>
    </row>
    <row r="546" spans="1:6">
      <c r="A546" s="22" t="s">
        <v>15</v>
      </c>
      <c r="B546" s="16" t="s">
        <v>16</v>
      </c>
      <c r="C546" s="25">
        <v>226500</v>
      </c>
      <c r="D546" s="25">
        <v>104672</v>
      </c>
      <c r="E546" s="25">
        <v>95707</v>
      </c>
      <c r="F546" s="25">
        <v>91.435149801284012</v>
      </c>
    </row>
    <row r="547" spans="1:6">
      <c r="A547" s="22" t="s">
        <v>19</v>
      </c>
      <c r="B547" s="16" t="s">
        <v>20</v>
      </c>
      <c r="C547" s="25">
        <v>148100</v>
      </c>
      <c r="D547" s="25">
        <v>81990</v>
      </c>
      <c r="E547" s="25">
        <v>3390</v>
      </c>
      <c r="F547" s="25">
        <v>4.1346505671423346</v>
      </c>
    </row>
    <row r="548" spans="1:6">
      <c r="A548" s="22" t="s">
        <v>21</v>
      </c>
      <c r="B548" s="16" t="s">
        <v>22</v>
      </c>
      <c r="C548" s="25">
        <v>6000</v>
      </c>
      <c r="D548" s="25">
        <v>3500</v>
      </c>
      <c r="E548" s="25">
        <v>0</v>
      </c>
      <c r="F548" s="25">
        <v>0</v>
      </c>
    </row>
    <row r="549" spans="1:6" ht="31.2">
      <c r="A549" s="22" t="s">
        <v>29</v>
      </c>
      <c r="B549" s="16" t="s">
        <v>30</v>
      </c>
      <c r="C549" s="25">
        <v>6500</v>
      </c>
      <c r="D549" s="25">
        <v>6500</v>
      </c>
      <c r="E549" s="25">
        <v>0</v>
      </c>
      <c r="F549" s="25">
        <v>0</v>
      </c>
    </row>
    <row r="550" spans="1:6" ht="46.8">
      <c r="A550" s="22" t="s">
        <v>31</v>
      </c>
      <c r="B550" s="16" t="s">
        <v>32</v>
      </c>
      <c r="C550" s="25">
        <v>6500</v>
      </c>
      <c r="D550" s="25">
        <v>6500</v>
      </c>
      <c r="E550" s="25">
        <v>0</v>
      </c>
      <c r="F550" s="25">
        <v>0</v>
      </c>
    </row>
    <row r="551" spans="1:6">
      <c r="A551" s="22" t="s">
        <v>176</v>
      </c>
      <c r="B551" s="16" t="s">
        <v>35</v>
      </c>
      <c r="C551" s="25">
        <v>20000</v>
      </c>
      <c r="D551" s="25">
        <v>11228</v>
      </c>
      <c r="E551" s="25">
        <v>8000</v>
      </c>
      <c r="F551" s="25">
        <v>71.250445315283216</v>
      </c>
    </row>
    <row r="552" spans="1:6">
      <c r="A552" s="22" t="s">
        <v>177</v>
      </c>
      <c r="B552" s="16" t="s">
        <v>36</v>
      </c>
      <c r="C552" s="25">
        <v>20000</v>
      </c>
      <c r="D552" s="25">
        <v>11228</v>
      </c>
      <c r="E552" s="25">
        <v>8000</v>
      </c>
      <c r="F552" s="25">
        <v>71.250445315283216</v>
      </c>
    </row>
    <row r="553" spans="1:6">
      <c r="A553" s="22" t="s">
        <v>37</v>
      </c>
      <c r="B553" s="16" t="s">
        <v>38</v>
      </c>
      <c r="C553" s="25">
        <v>8400</v>
      </c>
      <c r="D553" s="25">
        <v>5310</v>
      </c>
      <c r="E553" s="25">
        <v>4200.37</v>
      </c>
      <c r="F553" s="25">
        <v>79.103013182674204</v>
      </c>
    </row>
    <row r="554" spans="1:6" ht="46.8">
      <c r="A554" s="21" t="s">
        <v>59</v>
      </c>
      <c r="B554" s="15" t="s">
        <v>60</v>
      </c>
      <c r="C554" s="24">
        <v>2226500</v>
      </c>
      <c r="D554" s="24">
        <v>1334550</v>
      </c>
      <c r="E554" s="24">
        <v>1268946.6500000001</v>
      </c>
      <c r="F554" s="24">
        <v>95.084234386122674</v>
      </c>
    </row>
    <row r="555" spans="1:6">
      <c r="A555" s="22" t="s">
        <v>3</v>
      </c>
      <c r="B555" s="16" t="s">
        <v>4</v>
      </c>
      <c r="C555" s="25">
        <v>2226500</v>
      </c>
      <c r="D555" s="25">
        <v>1334550</v>
      </c>
      <c r="E555" s="25">
        <v>1268946.6500000001</v>
      </c>
      <c r="F555" s="25">
        <v>95.084234386122674</v>
      </c>
    </row>
    <row r="556" spans="1:6">
      <c r="A556" s="22" t="s">
        <v>5</v>
      </c>
      <c r="B556" s="16" t="s">
        <v>6</v>
      </c>
      <c r="C556" s="25">
        <v>2115000</v>
      </c>
      <c r="D556" s="25">
        <v>1252400</v>
      </c>
      <c r="E556" s="25">
        <v>1227141.28</v>
      </c>
      <c r="F556" s="25">
        <v>97.983174704567233</v>
      </c>
    </row>
    <row r="557" spans="1:6">
      <c r="A557" s="22" t="s">
        <v>7</v>
      </c>
      <c r="B557" s="16" t="s">
        <v>8</v>
      </c>
      <c r="C557" s="25">
        <v>1733600</v>
      </c>
      <c r="D557" s="25">
        <v>1026500</v>
      </c>
      <c r="E557" s="25">
        <v>1005280.52</v>
      </c>
      <c r="F557" s="25">
        <v>97.932831953239159</v>
      </c>
    </row>
    <row r="558" spans="1:6">
      <c r="A558" s="22" t="s">
        <v>9</v>
      </c>
      <c r="B558" s="16" t="s">
        <v>10</v>
      </c>
      <c r="C558" s="25">
        <v>1733600</v>
      </c>
      <c r="D558" s="25">
        <v>1026500</v>
      </c>
      <c r="E558" s="25">
        <v>1005280.52</v>
      </c>
      <c r="F558" s="25">
        <v>97.932831953239159</v>
      </c>
    </row>
    <row r="559" spans="1:6">
      <c r="A559" s="22" t="s">
        <v>11</v>
      </c>
      <c r="B559" s="16" t="s">
        <v>12</v>
      </c>
      <c r="C559" s="25">
        <v>381400</v>
      </c>
      <c r="D559" s="25">
        <v>225900</v>
      </c>
      <c r="E559" s="25">
        <v>221860.76</v>
      </c>
      <c r="F559" s="25">
        <v>98.211934484285095</v>
      </c>
    </row>
    <row r="560" spans="1:6">
      <c r="A560" s="22" t="s">
        <v>13</v>
      </c>
      <c r="B560" s="16" t="s">
        <v>14</v>
      </c>
      <c r="C560" s="25">
        <v>103100</v>
      </c>
      <c r="D560" s="25">
        <v>76840</v>
      </c>
      <c r="E560" s="25">
        <v>37605</v>
      </c>
      <c r="F560" s="25">
        <v>48.93935450286309</v>
      </c>
    </row>
    <row r="561" spans="1:6">
      <c r="A561" s="22" t="s">
        <v>15</v>
      </c>
      <c r="B561" s="16" t="s">
        <v>16</v>
      </c>
      <c r="C561" s="25">
        <v>50000</v>
      </c>
      <c r="D561" s="25">
        <v>43000</v>
      </c>
      <c r="E561" s="25">
        <v>34335</v>
      </c>
      <c r="F561" s="25">
        <v>79.848837209302332</v>
      </c>
    </row>
    <row r="562" spans="1:6">
      <c r="A562" s="22" t="s">
        <v>19</v>
      </c>
      <c r="B562" s="16" t="s">
        <v>20</v>
      </c>
      <c r="C562" s="25">
        <v>40600</v>
      </c>
      <c r="D562" s="25">
        <v>23840</v>
      </c>
      <c r="E562" s="25">
        <v>3270</v>
      </c>
      <c r="F562" s="25">
        <v>13.716442953020133</v>
      </c>
    </row>
    <row r="563" spans="1:6">
      <c r="A563" s="22" t="s">
        <v>21</v>
      </c>
      <c r="B563" s="16" t="s">
        <v>22</v>
      </c>
      <c r="C563" s="25">
        <v>6000</v>
      </c>
      <c r="D563" s="25">
        <v>3500</v>
      </c>
      <c r="E563" s="25">
        <v>0</v>
      </c>
      <c r="F563" s="25">
        <v>0</v>
      </c>
    </row>
    <row r="564" spans="1:6" ht="31.2">
      <c r="A564" s="22" t="s">
        <v>29</v>
      </c>
      <c r="B564" s="16" t="s">
        <v>30</v>
      </c>
      <c r="C564" s="25">
        <v>6500</v>
      </c>
      <c r="D564" s="25">
        <v>6500</v>
      </c>
      <c r="E564" s="25">
        <v>0</v>
      </c>
      <c r="F564" s="25">
        <v>0</v>
      </c>
    </row>
    <row r="565" spans="1:6" ht="46.8">
      <c r="A565" s="22" t="s">
        <v>31</v>
      </c>
      <c r="B565" s="16" t="s">
        <v>32</v>
      </c>
      <c r="C565" s="25">
        <v>6500</v>
      </c>
      <c r="D565" s="25">
        <v>6500</v>
      </c>
      <c r="E565" s="25">
        <v>0</v>
      </c>
      <c r="F565" s="25">
        <v>0</v>
      </c>
    </row>
    <row r="566" spans="1:6">
      <c r="A566" s="22" t="s">
        <v>37</v>
      </c>
      <c r="B566" s="16" t="s">
        <v>38</v>
      </c>
      <c r="C566" s="25">
        <v>8400</v>
      </c>
      <c r="D566" s="25">
        <v>5310</v>
      </c>
      <c r="E566" s="25">
        <v>4200.37</v>
      </c>
      <c r="F566" s="25">
        <v>79.103013182674204</v>
      </c>
    </row>
    <row r="567" spans="1:6">
      <c r="A567" s="21" t="s">
        <v>43</v>
      </c>
      <c r="B567" s="15" t="s">
        <v>44</v>
      </c>
      <c r="C567" s="24">
        <v>99000</v>
      </c>
      <c r="D567" s="24">
        <v>57750</v>
      </c>
      <c r="E567" s="24">
        <v>0</v>
      </c>
      <c r="F567" s="24">
        <v>0</v>
      </c>
    </row>
    <row r="568" spans="1:6">
      <c r="A568" s="22" t="s">
        <v>3</v>
      </c>
      <c r="B568" s="16" t="s">
        <v>4</v>
      </c>
      <c r="C568" s="25">
        <v>99000</v>
      </c>
      <c r="D568" s="25">
        <v>57750</v>
      </c>
      <c r="E568" s="25">
        <v>0</v>
      </c>
      <c r="F568" s="25">
        <v>0</v>
      </c>
    </row>
    <row r="569" spans="1:6">
      <c r="A569" s="22" t="s">
        <v>13</v>
      </c>
      <c r="B569" s="16" t="s">
        <v>14</v>
      </c>
      <c r="C569" s="25">
        <v>99000</v>
      </c>
      <c r="D569" s="25">
        <v>57750</v>
      </c>
      <c r="E569" s="25">
        <v>0</v>
      </c>
      <c r="F569" s="25">
        <v>0</v>
      </c>
    </row>
    <row r="570" spans="1:6">
      <c r="A570" s="22" t="s">
        <v>19</v>
      </c>
      <c r="B570" s="16" t="s">
        <v>20</v>
      </c>
      <c r="C570" s="25">
        <v>99000</v>
      </c>
      <c r="D570" s="25">
        <v>57750</v>
      </c>
      <c r="E570" s="25">
        <v>0</v>
      </c>
      <c r="F570" s="25">
        <v>0</v>
      </c>
    </row>
    <row r="571" spans="1:6" ht="31.2">
      <c r="A571" s="21" t="s">
        <v>207</v>
      </c>
      <c r="B571" s="15" t="s">
        <v>49</v>
      </c>
      <c r="C571" s="24">
        <v>205000</v>
      </c>
      <c r="D571" s="24">
        <v>73300</v>
      </c>
      <c r="E571" s="24">
        <v>69492</v>
      </c>
      <c r="F571" s="24">
        <v>94.804911323328795</v>
      </c>
    </row>
    <row r="572" spans="1:6">
      <c r="A572" s="22" t="s">
        <v>3</v>
      </c>
      <c r="B572" s="16" t="s">
        <v>4</v>
      </c>
      <c r="C572" s="25">
        <v>205000</v>
      </c>
      <c r="D572" s="25">
        <v>73300</v>
      </c>
      <c r="E572" s="25">
        <v>69492</v>
      </c>
      <c r="F572" s="25">
        <v>94.804911323328795</v>
      </c>
    </row>
    <row r="573" spans="1:6">
      <c r="A573" s="22" t="s">
        <v>13</v>
      </c>
      <c r="B573" s="16" t="s">
        <v>14</v>
      </c>
      <c r="C573" s="25">
        <v>185000</v>
      </c>
      <c r="D573" s="25">
        <v>62072</v>
      </c>
      <c r="E573" s="25">
        <v>61492</v>
      </c>
      <c r="F573" s="25">
        <v>99.065601237272844</v>
      </c>
    </row>
    <row r="574" spans="1:6">
      <c r="A574" s="22" t="s">
        <v>15</v>
      </c>
      <c r="B574" s="16" t="s">
        <v>16</v>
      </c>
      <c r="C574" s="25">
        <v>176500</v>
      </c>
      <c r="D574" s="25">
        <v>61672</v>
      </c>
      <c r="E574" s="25">
        <v>61372</v>
      </c>
      <c r="F574" s="25">
        <v>99.513555584381891</v>
      </c>
    </row>
    <row r="575" spans="1:6">
      <c r="A575" s="22" t="s">
        <v>19</v>
      </c>
      <c r="B575" s="16" t="s">
        <v>20</v>
      </c>
      <c r="C575" s="25">
        <v>8500</v>
      </c>
      <c r="D575" s="25">
        <v>400</v>
      </c>
      <c r="E575" s="25">
        <v>120</v>
      </c>
      <c r="F575" s="25">
        <v>30</v>
      </c>
    </row>
    <row r="576" spans="1:6">
      <c r="A576" s="22" t="s">
        <v>176</v>
      </c>
      <c r="B576" s="16" t="s">
        <v>35</v>
      </c>
      <c r="C576" s="25">
        <v>20000</v>
      </c>
      <c r="D576" s="25">
        <v>11228</v>
      </c>
      <c r="E576" s="25">
        <v>8000</v>
      </c>
      <c r="F576" s="25">
        <v>71.250445315283216</v>
      </c>
    </row>
    <row r="577" spans="1:6">
      <c r="A577" s="22" t="s">
        <v>177</v>
      </c>
      <c r="B577" s="16" t="s">
        <v>36</v>
      </c>
      <c r="C577" s="25">
        <v>20000</v>
      </c>
      <c r="D577" s="25">
        <v>11228</v>
      </c>
      <c r="E577" s="25">
        <v>8000</v>
      </c>
      <c r="F577" s="25">
        <v>71.250445315283216</v>
      </c>
    </row>
    <row r="578" spans="1:6" ht="31.2">
      <c r="A578" s="3" t="s">
        <v>92</v>
      </c>
      <c r="B578" s="4" t="s">
        <v>128</v>
      </c>
      <c r="C578" s="7">
        <v>56631300</v>
      </c>
      <c r="D578" s="7">
        <v>34386900</v>
      </c>
      <c r="E578" s="7">
        <v>29765038.769999996</v>
      </c>
      <c r="F578" s="7">
        <v>86.55923845999493</v>
      </c>
    </row>
    <row r="579" spans="1:6">
      <c r="A579" s="22" t="s">
        <v>3</v>
      </c>
      <c r="B579" s="16" t="s">
        <v>4</v>
      </c>
      <c r="C579" s="25">
        <v>56631300</v>
      </c>
      <c r="D579" s="25">
        <v>34386900</v>
      </c>
      <c r="E579" s="25">
        <v>29765038.769999996</v>
      </c>
      <c r="F579" s="25">
        <v>86.55923845999493</v>
      </c>
    </row>
    <row r="580" spans="1:6">
      <c r="A580" s="22" t="s">
        <v>5</v>
      </c>
      <c r="B580" s="16" t="s">
        <v>6</v>
      </c>
      <c r="C580" s="25">
        <v>50539600</v>
      </c>
      <c r="D580" s="25">
        <v>30072400</v>
      </c>
      <c r="E580" s="25">
        <v>27395487.819999997</v>
      </c>
      <c r="F580" s="25">
        <v>91.098441827057357</v>
      </c>
    </row>
    <row r="581" spans="1:6">
      <c r="A581" s="22" t="s">
        <v>7</v>
      </c>
      <c r="B581" s="16" t="s">
        <v>8</v>
      </c>
      <c r="C581" s="25">
        <v>41429400</v>
      </c>
      <c r="D581" s="25">
        <v>24636300</v>
      </c>
      <c r="E581" s="25">
        <v>22441737.960000001</v>
      </c>
      <c r="F581" s="25">
        <v>91.092160592296736</v>
      </c>
    </row>
    <row r="582" spans="1:6">
      <c r="A582" s="22" t="s">
        <v>9</v>
      </c>
      <c r="B582" s="16" t="s">
        <v>10</v>
      </c>
      <c r="C582" s="25">
        <v>41429400</v>
      </c>
      <c r="D582" s="25">
        <v>24636300</v>
      </c>
      <c r="E582" s="25">
        <v>22441737.960000001</v>
      </c>
      <c r="F582" s="25">
        <v>91.092160592296736</v>
      </c>
    </row>
    <row r="583" spans="1:6">
      <c r="A583" s="22" t="s">
        <v>11</v>
      </c>
      <c r="B583" s="16" t="s">
        <v>12</v>
      </c>
      <c r="C583" s="25">
        <v>9110200</v>
      </c>
      <c r="D583" s="25">
        <v>5436100</v>
      </c>
      <c r="E583" s="25">
        <v>4953749.8600000003</v>
      </c>
      <c r="F583" s="25">
        <v>91.126908261437435</v>
      </c>
    </row>
    <row r="584" spans="1:6">
      <c r="A584" s="22" t="s">
        <v>13</v>
      </c>
      <c r="B584" s="16" t="s">
        <v>14</v>
      </c>
      <c r="C584" s="25">
        <v>6088100</v>
      </c>
      <c r="D584" s="25">
        <v>4312000</v>
      </c>
      <c r="E584" s="25">
        <v>2368522.2800000003</v>
      </c>
      <c r="F584" s="25">
        <v>54.928624304267174</v>
      </c>
    </row>
    <row r="585" spans="1:6">
      <c r="A585" s="22" t="s">
        <v>15</v>
      </c>
      <c r="B585" s="16" t="s">
        <v>16</v>
      </c>
      <c r="C585" s="25">
        <v>711600</v>
      </c>
      <c r="D585" s="25">
        <v>461100</v>
      </c>
      <c r="E585" s="25">
        <v>214714.4</v>
      </c>
      <c r="F585" s="25">
        <v>46.565690739535896</v>
      </c>
    </row>
    <row r="586" spans="1:6">
      <c r="A586" s="22" t="s">
        <v>19</v>
      </c>
      <c r="B586" s="16" t="s">
        <v>20</v>
      </c>
      <c r="C586" s="25">
        <v>2041000</v>
      </c>
      <c r="D586" s="25">
        <v>1681000</v>
      </c>
      <c r="E586" s="25">
        <v>971489.83000000007</v>
      </c>
      <c r="F586" s="25">
        <v>57.792375371802507</v>
      </c>
    </row>
    <row r="587" spans="1:6">
      <c r="A587" s="22" t="s">
        <v>21</v>
      </c>
      <c r="B587" s="16" t="s">
        <v>22</v>
      </c>
      <c r="C587" s="25">
        <v>129200</v>
      </c>
      <c r="D587" s="25">
        <v>125200</v>
      </c>
      <c r="E587" s="25">
        <v>1580.01</v>
      </c>
      <c r="F587" s="25">
        <v>1.2619888178913736</v>
      </c>
    </row>
    <row r="588" spans="1:6">
      <c r="A588" s="22" t="s">
        <v>166</v>
      </c>
      <c r="B588" s="16" t="s">
        <v>23</v>
      </c>
      <c r="C588" s="25">
        <v>3196000</v>
      </c>
      <c r="D588" s="25">
        <v>2034400</v>
      </c>
      <c r="E588" s="25">
        <v>1170638.04</v>
      </c>
      <c r="F588" s="25">
        <v>57.542176563114431</v>
      </c>
    </row>
    <row r="589" spans="1:6">
      <c r="A589" s="22" t="s">
        <v>167</v>
      </c>
      <c r="B589" s="16" t="s">
        <v>24</v>
      </c>
      <c r="C589" s="25">
        <v>1029000</v>
      </c>
      <c r="D589" s="25">
        <v>656000</v>
      </c>
      <c r="E589" s="25">
        <v>465106.63999999996</v>
      </c>
      <c r="F589" s="25">
        <v>70.900402439024376</v>
      </c>
    </row>
    <row r="590" spans="1:6">
      <c r="A590" s="22" t="s">
        <v>168</v>
      </c>
      <c r="B590" s="16" t="s">
        <v>25</v>
      </c>
      <c r="C590" s="25">
        <v>67800</v>
      </c>
      <c r="D590" s="25">
        <v>41100</v>
      </c>
      <c r="E590" s="25">
        <v>24613.949999999997</v>
      </c>
      <c r="F590" s="25">
        <v>59.887956204379556</v>
      </c>
    </row>
    <row r="591" spans="1:6">
      <c r="A591" s="22" t="s">
        <v>169</v>
      </c>
      <c r="B591" s="16" t="s">
        <v>26</v>
      </c>
      <c r="C591" s="25">
        <v>1152300</v>
      </c>
      <c r="D591" s="25">
        <v>670300</v>
      </c>
      <c r="E591" s="25">
        <v>309572.84000000003</v>
      </c>
      <c r="F591" s="25">
        <v>46.184221990153667</v>
      </c>
    </row>
    <row r="592" spans="1:6">
      <c r="A592" s="22" t="s">
        <v>170</v>
      </c>
      <c r="B592" s="16" t="s">
        <v>27</v>
      </c>
      <c r="C592" s="25">
        <v>761800</v>
      </c>
      <c r="D592" s="25">
        <v>488200</v>
      </c>
      <c r="E592" s="25">
        <v>202441.31</v>
      </c>
      <c r="F592" s="25">
        <v>41.466880376894714</v>
      </c>
    </row>
    <row r="593" spans="1:6" ht="31.2">
      <c r="A593" s="22" t="s">
        <v>171</v>
      </c>
      <c r="B593" s="16" t="s">
        <v>28</v>
      </c>
      <c r="C593" s="25">
        <v>185100</v>
      </c>
      <c r="D593" s="25">
        <v>178800</v>
      </c>
      <c r="E593" s="25">
        <v>168903.30000000002</v>
      </c>
      <c r="F593" s="25">
        <v>94.464932885906052</v>
      </c>
    </row>
    <row r="594" spans="1:6" ht="31.2">
      <c r="A594" s="22" t="s">
        <v>29</v>
      </c>
      <c r="B594" s="16" t="s">
        <v>30</v>
      </c>
      <c r="C594" s="25">
        <v>10300</v>
      </c>
      <c r="D594" s="25">
        <v>10300</v>
      </c>
      <c r="E594" s="25">
        <v>10100</v>
      </c>
      <c r="F594" s="25">
        <v>98.05825242718447</v>
      </c>
    </row>
    <row r="595" spans="1:6" ht="46.8">
      <c r="A595" s="22" t="s">
        <v>31</v>
      </c>
      <c r="B595" s="16" t="s">
        <v>32</v>
      </c>
      <c r="C595" s="25">
        <v>10300</v>
      </c>
      <c r="D595" s="25">
        <v>10300</v>
      </c>
      <c r="E595" s="25">
        <v>10100</v>
      </c>
      <c r="F595" s="25">
        <v>98.05825242718447</v>
      </c>
    </row>
    <row r="596" spans="1:6">
      <c r="A596" s="22" t="s">
        <v>37</v>
      </c>
      <c r="B596" s="16" t="s">
        <v>38</v>
      </c>
      <c r="C596" s="25">
        <v>3600</v>
      </c>
      <c r="D596" s="25">
        <v>2500</v>
      </c>
      <c r="E596" s="25">
        <v>1028.67</v>
      </c>
      <c r="F596" s="25">
        <v>41.146800000000006</v>
      </c>
    </row>
    <row r="597" spans="1:6" ht="46.8">
      <c r="A597" s="21" t="s">
        <v>59</v>
      </c>
      <c r="B597" s="15" t="s">
        <v>60</v>
      </c>
      <c r="C597" s="24">
        <v>912100</v>
      </c>
      <c r="D597" s="24">
        <v>595900</v>
      </c>
      <c r="E597" s="24">
        <v>551671.94000000006</v>
      </c>
      <c r="F597" s="24">
        <v>92.577939251552294</v>
      </c>
    </row>
    <row r="598" spans="1:6">
      <c r="A598" s="22" t="s">
        <v>3</v>
      </c>
      <c r="B598" s="16" t="s">
        <v>4</v>
      </c>
      <c r="C598" s="25">
        <v>912100</v>
      </c>
      <c r="D598" s="25">
        <v>595900</v>
      </c>
      <c r="E598" s="25">
        <v>551671.94000000006</v>
      </c>
      <c r="F598" s="25">
        <v>92.577939251552294</v>
      </c>
    </row>
    <row r="599" spans="1:6">
      <c r="A599" s="22" t="s">
        <v>5</v>
      </c>
      <c r="B599" s="16" t="s">
        <v>6</v>
      </c>
      <c r="C599" s="25">
        <v>884400</v>
      </c>
      <c r="D599" s="25">
        <v>577400</v>
      </c>
      <c r="E599" s="25">
        <v>543143.35</v>
      </c>
      <c r="F599" s="25">
        <v>94.067085209560091</v>
      </c>
    </row>
    <row r="600" spans="1:6">
      <c r="A600" s="22" t="s">
        <v>7</v>
      </c>
      <c r="B600" s="16" t="s">
        <v>8</v>
      </c>
      <c r="C600" s="25">
        <v>724900</v>
      </c>
      <c r="D600" s="25">
        <v>473200</v>
      </c>
      <c r="E600" s="25">
        <v>445199.48</v>
      </c>
      <c r="F600" s="25">
        <v>94.082730346576497</v>
      </c>
    </row>
    <row r="601" spans="1:6">
      <c r="A601" s="22" t="s">
        <v>9</v>
      </c>
      <c r="B601" s="16" t="s">
        <v>10</v>
      </c>
      <c r="C601" s="25">
        <v>724900</v>
      </c>
      <c r="D601" s="25">
        <v>473200</v>
      </c>
      <c r="E601" s="25">
        <v>445199.48</v>
      </c>
      <c r="F601" s="25">
        <v>94.082730346576497</v>
      </c>
    </row>
    <row r="602" spans="1:6">
      <c r="A602" s="22" t="s">
        <v>11</v>
      </c>
      <c r="B602" s="16" t="s">
        <v>12</v>
      </c>
      <c r="C602" s="25">
        <v>159500</v>
      </c>
      <c r="D602" s="25">
        <v>104200</v>
      </c>
      <c r="E602" s="25">
        <v>97943.87</v>
      </c>
      <c r="F602" s="25">
        <v>93.996036468330132</v>
      </c>
    </row>
    <row r="603" spans="1:6">
      <c r="A603" s="22" t="s">
        <v>13</v>
      </c>
      <c r="B603" s="16" t="s">
        <v>14</v>
      </c>
      <c r="C603" s="25">
        <v>24100</v>
      </c>
      <c r="D603" s="25">
        <v>16000</v>
      </c>
      <c r="E603" s="25">
        <v>7499.92</v>
      </c>
      <c r="F603" s="25">
        <v>46.874500000000005</v>
      </c>
    </row>
    <row r="604" spans="1:6">
      <c r="A604" s="22" t="s">
        <v>15</v>
      </c>
      <c r="B604" s="16" t="s">
        <v>16</v>
      </c>
      <c r="C604" s="25">
        <v>12000</v>
      </c>
      <c r="D604" s="25">
        <v>7000</v>
      </c>
      <c r="E604" s="25">
        <v>5000</v>
      </c>
      <c r="F604" s="25">
        <v>71.428571428571431</v>
      </c>
    </row>
    <row r="605" spans="1:6">
      <c r="A605" s="22" t="s">
        <v>19</v>
      </c>
      <c r="B605" s="16" t="s">
        <v>20</v>
      </c>
      <c r="C605" s="25">
        <v>12100</v>
      </c>
      <c r="D605" s="25">
        <v>9000</v>
      </c>
      <c r="E605" s="25">
        <v>2499.92</v>
      </c>
      <c r="F605" s="25">
        <v>27.776888888888891</v>
      </c>
    </row>
    <row r="606" spans="1:6">
      <c r="A606" s="22" t="s">
        <v>37</v>
      </c>
      <c r="B606" s="16" t="s">
        <v>38</v>
      </c>
      <c r="C606" s="25">
        <v>3600</v>
      </c>
      <c r="D606" s="25">
        <v>2500</v>
      </c>
      <c r="E606" s="25">
        <v>1028.67</v>
      </c>
      <c r="F606" s="25">
        <v>41.146800000000006</v>
      </c>
    </row>
    <row r="607" spans="1:6">
      <c r="A607" s="21" t="s">
        <v>43</v>
      </c>
      <c r="B607" s="15" t="s">
        <v>44</v>
      </c>
      <c r="C607" s="24">
        <v>99000</v>
      </c>
      <c r="D607" s="24">
        <v>99000</v>
      </c>
      <c r="E607" s="24">
        <v>64870</v>
      </c>
      <c r="F607" s="24">
        <v>65.525252525252526</v>
      </c>
    </row>
    <row r="608" spans="1:6">
      <c r="A608" s="22" t="s">
        <v>3</v>
      </c>
      <c r="B608" s="16" t="s">
        <v>4</v>
      </c>
      <c r="C608" s="25">
        <v>99000</v>
      </c>
      <c r="D608" s="25">
        <v>99000</v>
      </c>
      <c r="E608" s="25">
        <v>64870</v>
      </c>
      <c r="F608" s="25">
        <v>65.525252525252526</v>
      </c>
    </row>
    <row r="609" spans="1:6">
      <c r="A609" s="22" t="s">
        <v>13</v>
      </c>
      <c r="B609" s="16" t="s">
        <v>14</v>
      </c>
      <c r="C609" s="25">
        <v>99000</v>
      </c>
      <c r="D609" s="25">
        <v>99000</v>
      </c>
      <c r="E609" s="25">
        <v>64870</v>
      </c>
      <c r="F609" s="25">
        <v>65.525252525252526</v>
      </c>
    </row>
    <row r="610" spans="1:6">
      <c r="A610" s="22" t="s">
        <v>19</v>
      </c>
      <c r="B610" s="16" t="s">
        <v>20</v>
      </c>
      <c r="C610" s="25">
        <v>99000</v>
      </c>
      <c r="D610" s="25">
        <v>99000</v>
      </c>
      <c r="E610" s="25">
        <v>64870</v>
      </c>
      <c r="F610" s="25">
        <v>65.525252525252526</v>
      </c>
    </row>
    <row r="611" spans="1:6" ht="31.2">
      <c r="A611" s="21" t="s">
        <v>93</v>
      </c>
      <c r="B611" s="15" t="s">
        <v>94</v>
      </c>
      <c r="C611" s="24">
        <v>25824300</v>
      </c>
      <c r="D611" s="24">
        <v>15132500</v>
      </c>
      <c r="E611" s="24">
        <v>14108935.67</v>
      </c>
      <c r="F611" s="24">
        <v>93.235986585164383</v>
      </c>
    </row>
    <row r="612" spans="1:6">
      <c r="A612" s="22" t="s">
        <v>3</v>
      </c>
      <c r="B612" s="16" t="s">
        <v>4</v>
      </c>
      <c r="C612" s="25">
        <v>25824300</v>
      </c>
      <c r="D612" s="25">
        <v>15132500</v>
      </c>
      <c r="E612" s="25">
        <v>14108935.67</v>
      </c>
      <c r="F612" s="25">
        <v>93.235986585164383</v>
      </c>
    </row>
    <row r="613" spans="1:6">
      <c r="A613" s="22" t="s">
        <v>5</v>
      </c>
      <c r="B613" s="16" t="s">
        <v>6</v>
      </c>
      <c r="C613" s="25">
        <v>25065000</v>
      </c>
      <c r="D613" s="25">
        <v>14627600</v>
      </c>
      <c r="E613" s="25">
        <v>13924083.109999999</v>
      </c>
      <c r="F613" s="25">
        <v>95.190483127785825</v>
      </c>
    </row>
    <row r="614" spans="1:6">
      <c r="A614" s="22" t="s">
        <v>7</v>
      </c>
      <c r="B614" s="16" t="s">
        <v>8</v>
      </c>
      <c r="C614" s="25">
        <v>20545100</v>
      </c>
      <c r="D614" s="25">
        <v>11973400</v>
      </c>
      <c r="E614" s="25">
        <v>11396254.41</v>
      </c>
      <c r="F614" s="25">
        <v>95.179768570330907</v>
      </c>
    </row>
    <row r="615" spans="1:6">
      <c r="A615" s="22" t="s">
        <v>9</v>
      </c>
      <c r="B615" s="16" t="s">
        <v>10</v>
      </c>
      <c r="C615" s="25">
        <v>20545100</v>
      </c>
      <c r="D615" s="25">
        <v>11973400</v>
      </c>
      <c r="E615" s="25">
        <v>11396254.41</v>
      </c>
      <c r="F615" s="25">
        <v>95.179768570330907</v>
      </c>
    </row>
    <row r="616" spans="1:6">
      <c r="A616" s="22" t="s">
        <v>11</v>
      </c>
      <c r="B616" s="16" t="s">
        <v>12</v>
      </c>
      <c r="C616" s="25">
        <v>4519900</v>
      </c>
      <c r="D616" s="25">
        <v>2654200</v>
      </c>
      <c r="E616" s="25">
        <v>2527828.7000000002</v>
      </c>
      <c r="F616" s="25">
        <v>95.23881772285435</v>
      </c>
    </row>
    <row r="617" spans="1:6">
      <c r="A617" s="22" t="s">
        <v>13</v>
      </c>
      <c r="B617" s="16" t="s">
        <v>14</v>
      </c>
      <c r="C617" s="25">
        <v>759300</v>
      </c>
      <c r="D617" s="25">
        <v>504900</v>
      </c>
      <c r="E617" s="25">
        <v>184852.56</v>
      </c>
      <c r="F617" s="25">
        <v>36.611717171717174</v>
      </c>
    </row>
    <row r="618" spans="1:6">
      <c r="A618" s="22" t="s">
        <v>19</v>
      </c>
      <c r="B618" s="16" t="s">
        <v>20</v>
      </c>
      <c r="C618" s="25">
        <v>62000</v>
      </c>
      <c r="D618" s="25">
        <v>50000</v>
      </c>
      <c r="E618" s="25">
        <v>12198.31</v>
      </c>
      <c r="F618" s="25">
        <v>24.396619999999999</v>
      </c>
    </row>
    <row r="619" spans="1:6">
      <c r="A619" s="22" t="s">
        <v>21</v>
      </c>
      <c r="B619" s="16" t="s">
        <v>22</v>
      </c>
      <c r="C619" s="25">
        <v>59600</v>
      </c>
      <c r="D619" s="25">
        <v>59600</v>
      </c>
      <c r="E619" s="25">
        <v>0</v>
      </c>
      <c r="F619" s="25">
        <v>0</v>
      </c>
    </row>
    <row r="620" spans="1:6">
      <c r="A620" s="22" t="s">
        <v>166</v>
      </c>
      <c r="B620" s="16" t="s">
        <v>23</v>
      </c>
      <c r="C620" s="25">
        <v>636100</v>
      </c>
      <c r="D620" s="25">
        <v>393700</v>
      </c>
      <c r="E620" s="25">
        <v>171089.25</v>
      </c>
      <c r="F620" s="25">
        <v>43.456756413512828</v>
      </c>
    </row>
    <row r="621" spans="1:6">
      <c r="A621" s="22" t="s">
        <v>168</v>
      </c>
      <c r="B621" s="16" t="s">
        <v>25</v>
      </c>
      <c r="C621" s="25">
        <v>16000</v>
      </c>
      <c r="D621" s="25">
        <v>9700</v>
      </c>
      <c r="E621" s="25">
        <v>6555.75</v>
      </c>
      <c r="F621" s="25">
        <v>67.585051546391753</v>
      </c>
    </row>
    <row r="622" spans="1:6">
      <c r="A622" s="22" t="s">
        <v>169</v>
      </c>
      <c r="B622" s="16" t="s">
        <v>26</v>
      </c>
      <c r="C622" s="25">
        <v>302100</v>
      </c>
      <c r="D622" s="25">
        <v>176100</v>
      </c>
      <c r="E622" s="25">
        <v>76346.69</v>
      </c>
      <c r="F622" s="25">
        <v>43.354168086314594</v>
      </c>
    </row>
    <row r="623" spans="1:6">
      <c r="A623" s="22" t="s">
        <v>170</v>
      </c>
      <c r="B623" s="16" t="s">
        <v>27</v>
      </c>
      <c r="C623" s="25">
        <v>314500</v>
      </c>
      <c r="D623" s="25">
        <v>205500</v>
      </c>
      <c r="E623" s="25">
        <v>86287.56</v>
      </c>
      <c r="F623" s="25">
        <v>41.989080291970801</v>
      </c>
    </row>
    <row r="624" spans="1:6" ht="31.2">
      <c r="A624" s="22" t="s">
        <v>171</v>
      </c>
      <c r="B624" s="16" t="s">
        <v>28</v>
      </c>
      <c r="C624" s="25">
        <v>3500</v>
      </c>
      <c r="D624" s="25">
        <v>2400</v>
      </c>
      <c r="E624" s="25">
        <v>1899.25</v>
      </c>
      <c r="F624" s="25">
        <v>79.135416666666671</v>
      </c>
    </row>
    <row r="625" spans="1:6" ht="31.2">
      <c r="A625" s="22" t="s">
        <v>29</v>
      </c>
      <c r="B625" s="16" t="s">
        <v>30</v>
      </c>
      <c r="C625" s="25">
        <v>1600</v>
      </c>
      <c r="D625" s="25">
        <v>1600</v>
      </c>
      <c r="E625" s="25">
        <v>1565</v>
      </c>
      <c r="F625" s="25">
        <v>97.8125</v>
      </c>
    </row>
    <row r="626" spans="1:6" ht="46.8">
      <c r="A626" s="22" t="s">
        <v>31</v>
      </c>
      <c r="B626" s="16" t="s">
        <v>32</v>
      </c>
      <c r="C626" s="25">
        <v>1600</v>
      </c>
      <c r="D626" s="25">
        <v>1600</v>
      </c>
      <c r="E626" s="25">
        <v>1565</v>
      </c>
      <c r="F626" s="25">
        <v>97.8125</v>
      </c>
    </row>
    <row r="627" spans="1:6" ht="62.4">
      <c r="A627" s="21" t="s">
        <v>194</v>
      </c>
      <c r="B627" s="15" t="s">
        <v>76</v>
      </c>
      <c r="C627" s="24">
        <v>150000</v>
      </c>
      <c r="D627" s="24">
        <v>150000</v>
      </c>
      <c r="E627" s="24">
        <v>149320</v>
      </c>
      <c r="F627" s="24">
        <v>99.546666666666667</v>
      </c>
    </row>
    <row r="628" spans="1:6">
      <c r="A628" s="22" t="s">
        <v>3</v>
      </c>
      <c r="B628" s="16" t="s">
        <v>4</v>
      </c>
      <c r="C628" s="25">
        <v>150000</v>
      </c>
      <c r="D628" s="25">
        <v>150000</v>
      </c>
      <c r="E628" s="25">
        <v>149320</v>
      </c>
      <c r="F628" s="25">
        <v>99.546666666666667</v>
      </c>
    </row>
    <row r="629" spans="1:6">
      <c r="A629" s="22" t="s">
        <v>5</v>
      </c>
      <c r="B629" s="16" t="s">
        <v>6</v>
      </c>
      <c r="C629" s="25">
        <v>130000</v>
      </c>
      <c r="D629" s="25">
        <v>130000</v>
      </c>
      <c r="E629" s="25">
        <v>129320</v>
      </c>
      <c r="F629" s="25">
        <v>99.476923076923072</v>
      </c>
    </row>
    <row r="630" spans="1:6">
      <c r="A630" s="22" t="s">
        <v>7</v>
      </c>
      <c r="B630" s="16" t="s">
        <v>8</v>
      </c>
      <c r="C630" s="25">
        <v>106000</v>
      </c>
      <c r="D630" s="25">
        <v>106000</v>
      </c>
      <c r="E630" s="25">
        <v>106000</v>
      </c>
      <c r="F630" s="25">
        <v>100</v>
      </c>
    </row>
    <row r="631" spans="1:6">
      <c r="A631" s="22" t="s">
        <v>9</v>
      </c>
      <c r="B631" s="16" t="s">
        <v>10</v>
      </c>
      <c r="C631" s="25">
        <v>106000</v>
      </c>
      <c r="D631" s="25">
        <v>106000</v>
      </c>
      <c r="E631" s="25">
        <v>106000</v>
      </c>
      <c r="F631" s="25">
        <v>100</v>
      </c>
    </row>
    <row r="632" spans="1:6">
      <c r="A632" s="22" t="s">
        <v>11</v>
      </c>
      <c r="B632" s="16" t="s">
        <v>12</v>
      </c>
      <c r="C632" s="25">
        <v>24000</v>
      </c>
      <c r="D632" s="25">
        <v>24000</v>
      </c>
      <c r="E632" s="25">
        <v>23320</v>
      </c>
      <c r="F632" s="25">
        <v>97.166666666666671</v>
      </c>
    </row>
    <row r="633" spans="1:6">
      <c r="A633" s="22" t="s">
        <v>13</v>
      </c>
      <c r="B633" s="16" t="s">
        <v>14</v>
      </c>
      <c r="C633" s="25">
        <v>20000</v>
      </c>
      <c r="D633" s="25">
        <v>20000</v>
      </c>
      <c r="E633" s="25">
        <v>20000</v>
      </c>
      <c r="F633" s="25">
        <v>100</v>
      </c>
    </row>
    <row r="634" spans="1:6">
      <c r="A634" s="22" t="s">
        <v>15</v>
      </c>
      <c r="B634" s="16" t="s">
        <v>16</v>
      </c>
      <c r="C634" s="25">
        <v>20000</v>
      </c>
      <c r="D634" s="25">
        <v>20000</v>
      </c>
      <c r="E634" s="25">
        <v>20000</v>
      </c>
      <c r="F634" s="25">
        <v>100</v>
      </c>
    </row>
    <row r="635" spans="1:6">
      <c r="A635" s="21" t="s">
        <v>95</v>
      </c>
      <c r="B635" s="15" t="s">
        <v>96</v>
      </c>
      <c r="C635" s="24">
        <v>9580300</v>
      </c>
      <c r="D635" s="24">
        <v>5839400</v>
      </c>
      <c r="E635" s="24">
        <v>4893191.5199999996</v>
      </c>
      <c r="F635" s="24">
        <v>83.796135219371848</v>
      </c>
    </row>
    <row r="636" spans="1:6">
      <c r="A636" s="22" t="s">
        <v>3</v>
      </c>
      <c r="B636" s="16" t="s">
        <v>4</v>
      </c>
      <c r="C636" s="25">
        <v>9580300</v>
      </c>
      <c r="D636" s="25">
        <v>5839400</v>
      </c>
      <c r="E636" s="25">
        <v>4893191.5199999996</v>
      </c>
      <c r="F636" s="25">
        <v>83.796135219371848</v>
      </c>
    </row>
    <row r="637" spans="1:6">
      <c r="A637" s="22" t="s">
        <v>5</v>
      </c>
      <c r="B637" s="16" t="s">
        <v>6</v>
      </c>
      <c r="C637" s="25">
        <v>7969400</v>
      </c>
      <c r="D637" s="25">
        <v>4757500</v>
      </c>
      <c r="E637" s="25">
        <v>4297848.08</v>
      </c>
      <c r="F637" s="25">
        <v>90.338372674724127</v>
      </c>
    </row>
    <row r="638" spans="1:6">
      <c r="A638" s="22" t="s">
        <v>7</v>
      </c>
      <c r="B638" s="16" t="s">
        <v>8</v>
      </c>
      <c r="C638" s="25">
        <v>6535300</v>
      </c>
      <c r="D638" s="25">
        <v>3902500</v>
      </c>
      <c r="E638" s="25">
        <v>3525582.33</v>
      </c>
      <c r="F638" s="25">
        <v>90.341635618193479</v>
      </c>
    </row>
    <row r="639" spans="1:6">
      <c r="A639" s="22" t="s">
        <v>9</v>
      </c>
      <c r="B639" s="16" t="s">
        <v>10</v>
      </c>
      <c r="C639" s="25">
        <v>6535300</v>
      </c>
      <c r="D639" s="25">
        <v>3902500</v>
      </c>
      <c r="E639" s="25">
        <v>3525582.33</v>
      </c>
      <c r="F639" s="25">
        <v>90.341635618193479</v>
      </c>
    </row>
    <row r="640" spans="1:6">
      <c r="A640" s="22" t="s">
        <v>11</v>
      </c>
      <c r="B640" s="16" t="s">
        <v>12</v>
      </c>
      <c r="C640" s="25">
        <v>1434100</v>
      </c>
      <c r="D640" s="25">
        <v>855000</v>
      </c>
      <c r="E640" s="25">
        <v>772265.75</v>
      </c>
      <c r="F640" s="25">
        <v>90.323479532163745</v>
      </c>
    </row>
    <row r="641" spans="1:6">
      <c r="A641" s="22" t="s">
        <v>13</v>
      </c>
      <c r="B641" s="16" t="s">
        <v>14</v>
      </c>
      <c r="C641" s="25">
        <v>1610900</v>
      </c>
      <c r="D641" s="25">
        <v>1081900</v>
      </c>
      <c r="E641" s="25">
        <v>595343.44000000006</v>
      </c>
      <c r="F641" s="25">
        <v>55.027584804510589</v>
      </c>
    </row>
    <row r="642" spans="1:6">
      <c r="A642" s="22" t="s">
        <v>15</v>
      </c>
      <c r="B642" s="16" t="s">
        <v>16</v>
      </c>
      <c r="C642" s="25">
        <v>60000</v>
      </c>
      <c r="D642" s="25">
        <v>12000</v>
      </c>
      <c r="E642" s="25">
        <v>12000</v>
      </c>
      <c r="F642" s="25">
        <v>100</v>
      </c>
    </row>
    <row r="643" spans="1:6">
      <c r="A643" s="22" t="s">
        <v>19</v>
      </c>
      <c r="B643" s="16" t="s">
        <v>20</v>
      </c>
      <c r="C643" s="25">
        <v>510000</v>
      </c>
      <c r="D643" s="25">
        <v>413000</v>
      </c>
      <c r="E643" s="25">
        <v>146400.59</v>
      </c>
      <c r="F643" s="25">
        <v>35.448084745762706</v>
      </c>
    </row>
    <row r="644" spans="1:6">
      <c r="A644" s="22" t="s">
        <v>21</v>
      </c>
      <c r="B644" s="16" t="s">
        <v>22</v>
      </c>
      <c r="C644" s="25">
        <v>9600</v>
      </c>
      <c r="D644" s="25">
        <v>5600</v>
      </c>
      <c r="E644" s="25">
        <v>0</v>
      </c>
      <c r="F644" s="25">
        <v>0</v>
      </c>
    </row>
    <row r="645" spans="1:6">
      <c r="A645" s="22" t="s">
        <v>166</v>
      </c>
      <c r="B645" s="16" t="s">
        <v>23</v>
      </c>
      <c r="C645" s="25">
        <v>1029700</v>
      </c>
      <c r="D645" s="25">
        <v>649700</v>
      </c>
      <c r="E645" s="25">
        <v>435377.84999999992</v>
      </c>
      <c r="F645" s="25">
        <v>67.012136370632589</v>
      </c>
    </row>
    <row r="646" spans="1:6">
      <c r="A646" s="22" t="s">
        <v>167</v>
      </c>
      <c r="B646" s="16" t="s">
        <v>24</v>
      </c>
      <c r="C646" s="25">
        <v>667600</v>
      </c>
      <c r="D646" s="25">
        <v>440000</v>
      </c>
      <c r="E646" s="25">
        <v>321630.53999999998</v>
      </c>
      <c r="F646" s="25">
        <v>73.097849999999994</v>
      </c>
    </row>
    <row r="647" spans="1:6">
      <c r="A647" s="22" t="s">
        <v>168</v>
      </c>
      <c r="B647" s="16" t="s">
        <v>25</v>
      </c>
      <c r="C647" s="25">
        <v>13200</v>
      </c>
      <c r="D647" s="25">
        <v>8800</v>
      </c>
      <c r="E647" s="25">
        <v>6966.42</v>
      </c>
      <c r="F647" s="25">
        <v>79.163863636363644</v>
      </c>
    </row>
    <row r="648" spans="1:6">
      <c r="A648" s="22" t="s">
        <v>169</v>
      </c>
      <c r="B648" s="16" t="s">
        <v>26</v>
      </c>
      <c r="C648" s="25">
        <v>308000</v>
      </c>
      <c r="D648" s="25">
        <v>179000</v>
      </c>
      <c r="E648" s="25">
        <v>104904.09</v>
      </c>
      <c r="F648" s="25">
        <v>58.605636871508381</v>
      </c>
    </row>
    <row r="649" spans="1:6">
      <c r="A649" s="22" t="s">
        <v>170</v>
      </c>
      <c r="B649" s="16" t="s">
        <v>27</v>
      </c>
      <c r="C649" s="25">
        <v>37200</v>
      </c>
      <c r="D649" s="25">
        <v>18600</v>
      </c>
      <c r="E649" s="25">
        <v>0</v>
      </c>
      <c r="F649" s="25">
        <v>0</v>
      </c>
    </row>
    <row r="650" spans="1:6" ht="31.2">
      <c r="A650" s="22" t="s">
        <v>171</v>
      </c>
      <c r="B650" s="16" t="s">
        <v>28</v>
      </c>
      <c r="C650" s="25">
        <v>3700</v>
      </c>
      <c r="D650" s="25">
        <v>3300</v>
      </c>
      <c r="E650" s="25">
        <v>1876.8</v>
      </c>
      <c r="F650" s="25">
        <v>56.872727272727275</v>
      </c>
    </row>
    <row r="651" spans="1:6" ht="31.2">
      <c r="A651" s="22" t="s">
        <v>29</v>
      </c>
      <c r="B651" s="16" t="s">
        <v>30</v>
      </c>
      <c r="C651" s="25">
        <v>1600</v>
      </c>
      <c r="D651" s="25">
        <v>1600</v>
      </c>
      <c r="E651" s="25">
        <v>1565</v>
      </c>
      <c r="F651" s="25">
        <v>97.8125</v>
      </c>
    </row>
    <row r="652" spans="1:6" ht="46.8">
      <c r="A652" s="22" t="s">
        <v>31</v>
      </c>
      <c r="B652" s="16" t="s">
        <v>32</v>
      </c>
      <c r="C652" s="25">
        <v>1600</v>
      </c>
      <c r="D652" s="25">
        <v>1600</v>
      </c>
      <c r="E652" s="25">
        <v>1565</v>
      </c>
      <c r="F652" s="25">
        <v>97.8125</v>
      </c>
    </row>
    <row r="653" spans="1:6">
      <c r="A653" s="21" t="s">
        <v>97</v>
      </c>
      <c r="B653" s="15" t="s">
        <v>98</v>
      </c>
      <c r="C653" s="24">
        <v>3962600</v>
      </c>
      <c r="D653" s="24">
        <v>2556100</v>
      </c>
      <c r="E653" s="24">
        <v>2121236.3499999996</v>
      </c>
      <c r="F653" s="24">
        <v>82.987220766010708</v>
      </c>
    </row>
    <row r="654" spans="1:6">
      <c r="A654" s="22" t="s">
        <v>3</v>
      </c>
      <c r="B654" s="16" t="s">
        <v>4</v>
      </c>
      <c r="C654" s="25">
        <v>3962600</v>
      </c>
      <c r="D654" s="25">
        <v>2556100</v>
      </c>
      <c r="E654" s="25">
        <v>2121236.3499999996</v>
      </c>
      <c r="F654" s="25">
        <v>82.987220766010708</v>
      </c>
    </row>
    <row r="655" spans="1:6">
      <c r="A655" s="22" t="s">
        <v>5</v>
      </c>
      <c r="B655" s="16" t="s">
        <v>6</v>
      </c>
      <c r="C655" s="25">
        <v>2704000</v>
      </c>
      <c r="D655" s="25">
        <v>1567200</v>
      </c>
      <c r="E655" s="25">
        <v>1390896.79</v>
      </c>
      <c r="F655" s="25">
        <v>88.750433256763657</v>
      </c>
    </row>
    <row r="656" spans="1:6">
      <c r="A656" s="22" t="s">
        <v>7</v>
      </c>
      <c r="B656" s="16" t="s">
        <v>8</v>
      </c>
      <c r="C656" s="25">
        <v>2217400</v>
      </c>
      <c r="D656" s="25">
        <v>1285600</v>
      </c>
      <c r="E656" s="25">
        <v>1141982.8999999999</v>
      </c>
      <c r="F656" s="25">
        <v>88.828788114499062</v>
      </c>
    </row>
    <row r="657" spans="1:6">
      <c r="A657" s="22" t="s">
        <v>9</v>
      </c>
      <c r="B657" s="16" t="s">
        <v>10</v>
      </c>
      <c r="C657" s="25">
        <v>2217400</v>
      </c>
      <c r="D657" s="25">
        <v>1285600</v>
      </c>
      <c r="E657" s="25">
        <v>1141982.8999999999</v>
      </c>
      <c r="F657" s="25">
        <v>88.828788114499062</v>
      </c>
    </row>
    <row r="658" spans="1:6">
      <c r="A658" s="22" t="s">
        <v>11</v>
      </c>
      <c r="B658" s="16" t="s">
        <v>12</v>
      </c>
      <c r="C658" s="25">
        <v>486600</v>
      </c>
      <c r="D658" s="25">
        <v>281600</v>
      </c>
      <c r="E658" s="25">
        <v>248913.89</v>
      </c>
      <c r="F658" s="25">
        <v>88.392716619318193</v>
      </c>
    </row>
    <row r="659" spans="1:6">
      <c r="A659" s="22" t="s">
        <v>13</v>
      </c>
      <c r="B659" s="16" t="s">
        <v>14</v>
      </c>
      <c r="C659" s="25">
        <v>1258600</v>
      </c>
      <c r="D659" s="25">
        <v>988900</v>
      </c>
      <c r="E659" s="25">
        <v>730339.56000000017</v>
      </c>
      <c r="F659" s="25">
        <v>73.853732429972723</v>
      </c>
    </row>
    <row r="660" spans="1:6">
      <c r="A660" s="22" t="s">
        <v>15</v>
      </c>
      <c r="B660" s="16" t="s">
        <v>16</v>
      </c>
      <c r="C660" s="25">
        <v>24000</v>
      </c>
      <c r="D660" s="25">
        <v>24000</v>
      </c>
      <c r="E660" s="25">
        <v>0</v>
      </c>
      <c r="F660" s="25">
        <v>0</v>
      </c>
    </row>
    <row r="661" spans="1:6">
      <c r="A661" s="22" t="s">
        <v>19</v>
      </c>
      <c r="B661" s="16" t="s">
        <v>20</v>
      </c>
      <c r="C661" s="25">
        <v>788000</v>
      </c>
      <c r="D661" s="25">
        <v>695500</v>
      </c>
      <c r="E661" s="25">
        <v>557576.25</v>
      </c>
      <c r="F661" s="25">
        <v>80.169122933141622</v>
      </c>
    </row>
    <row r="662" spans="1:6">
      <c r="A662" s="22" t="s">
        <v>21</v>
      </c>
      <c r="B662" s="16" t="s">
        <v>22</v>
      </c>
      <c r="C662" s="25">
        <v>9000</v>
      </c>
      <c r="D662" s="25">
        <v>9000</v>
      </c>
      <c r="E662" s="25">
        <v>1580.01</v>
      </c>
      <c r="F662" s="25">
        <v>17.555666666666667</v>
      </c>
    </row>
    <row r="663" spans="1:6">
      <c r="A663" s="22" t="s">
        <v>166</v>
      </c>
      <c r="B663" s="16" t="s">
        <v>23</v>
      </c>
      <c r="C663" s="25">
        <v>436000</v>
      </c>
      <c r="D663" s="25">
        <v>258800</v>
      </c>
      <c r="E663" s="25">
        <v>169618.3</v>
      </c>
      <c r="F663" s="25">
        <v>65.540301391035555</v>
      </c>
    </row>
    <row r="664" spans="1:6">
      <c r="A664" s="22" t="s">
        <v>167</v>
      </c>
      <c r="B664" s="16" t="s">
        <v>24</v>
      </c>
      <c r="C664" s="25">
        <v>333600</v>
      </c>
      <c r="D664" s="25">
        <v>198600</v>
      </c>
      <c r="E664" s="25">
        <v>134101.29</v>
      </c>
      <c r="F664" s="25">
        <v>67.523308157099706</v>
      </c>
    </row>
    <row r="665" spans="1:6">
      <c r="A665" s="22" t="s">
        <v>168</v>
      </c>
      <c r="B665" s="16" t="s">
        <v>25</v>
      </c>
      <c r="C665" s="25">
        <v>6600</v>
      </c>
      <c r="D665" s="25">
        <v>3900</v>
      </c>
      <c r="E665" s="25">
        <v>3486.93</v>
      </c>
      <c r="F665" s="25">
        <v>89.408461538461538</v>
      </c>
    </row>
    <row r="666" spans="1:6">
      <c r="A666" s="22" t="s">
        <v>169</v>
      </c>
      <c r="B666" s="16" t="s">
        <v>26</v>
      </c>
      <c r="C666" s="25">
        <v>93400</v>
      </c>
      <c r="D666" s="25">
        <v>54200</v>
      </c>
      <c r="E666" s="25">
        <v>30839.279999999999</v>
      </c>
      <c r="F666" s="25">
        <v>56.899040590405903</v>
      </c>
    </row>
    <row r="667" spans="1:6" ht="31.2">
      <c r="A667" s="22" t="s">
        <v>171</v>
      </c>
      <c r="B667" s="16" t="s">
        <v>28</v>
      </c>
      <c r="C667" s="25">
        <v>2400</v>
      </c>
      <c r="D667" s="25">
        <v>2100</v>
      </c>
      <c r="E667" s="25">
        <v>1190.8</v>
      </c>
      <c r="F667" s="25">
        <v>56.704761904761902</v>
      </c>
    </row>
    <row r="668" spans="1:6" ht="31.2">
      <c r="A668" s="22" t="s">
        <v>29</v>
      </c>
      <c r="B668" s="16" t="s">
        <v>30</v>
      </c>
      <c r="C668" s="25">
        <v>1600</v>
      </c>
      <c r="D668" s="25">
        <v>1600</v>
      </c>
      <c r="E668" s="25">
        <v>1565</v>
      </c>
      <c r="F668" s="25">
        <v>97.8125</v>
      </c>
    </row>
    <row r="669" spans="1:6" ht="46.8">
      <c r="A669" s="22" t="s">
        <v>31</v>
      </c>
      <c r="B669" s="16" t="s">
        <v>32</v>
      </c>
      <c r="C669" s="25">
        <v>1600</v>
      </c>
      <c r="D669" s="25">
        <v>1600</v>
      </c>
      <c r="E669" s="25">
        <v>1565</v>
      </c>
      <c r="F669" s="25">
        <v>97.8125</v>
      </c>
    </row>
    <row r="670" spans="1:6" ht="31.2">
      <c r="A670" s="21" t="s">
        <v>99</v>
      </c>
      <c r="B670" s="15" t="s">
        <v>100</v>
      </c>
      <c r="C670" s="24">
        <v>12911200</v>
      </c>
      <c r="D670" s="24">
        <v>8012600</v>
      </c>
      <c r="E670" s="24">
        <v>6460496.3300000001</v>
      </c>
      <c r="F670" s="24">
        <v>80.629213114344907</v>
      </c>
    </row>
    <row r="671" spans="1:6">
      <c r="A671" s="22" t="s">
        <v>3</v>
      </c>
      <c r="B671" s="16" t="s">
        <v>4</v>
      </c>
      <c r="C671" s="25">
        <v>12911200</v>
      </c>
      <c r="D671" s="25">
        <v>8012600</v>
      </c>
      <c r="E671" s="25">
        <v>6460496.3300000001</v>
      </c>
      <c r="F671" s="25">
        <v>80.629213114344907</v>
      </c>
    </row>
    <row r="672" spans="1:6">
      <c r="A672" s="22" t="s">
        <v>5</v>
      </c>
      <c r="B672" s="16" t="s">
        <v>6</v>
      </c>
      <c r="C672" s="25">
        <v>11348400</v>
      </c>
      <c r="D672" s="25">
        <v>6920200</v>
      </c>
      <c r="E672" s="25">
        <v>5837251.0099999998</v>
      </c>
      <c r="F672" s="25">
        <v>84.350900407502678</v>
      </c>
    </row>
    <row r="673" spans="1:6">
      <c r="A673" s="22" t="s">
        <v>7</v>
      </c>
      <c r="B673" s="16" t="s">
        <v>8</v>
      </c>
      <c r="C673" s="25">
        <v>9302000</v>
      </c>
      <c r="D673" s="25">
        <v>5672200</v>
      </c>
      <c r="E673" s="25">
        <v>4783320.92</v>
      </c>
      <c r="F673" s="25">
        <v>84.329200662882116</v>
      </c>
    </row>
    <row r="674" spans="1:6">
      <c r="A674" s="22" t="s">
        <v>9</v>
      </c>
      <c r="B674" s="16" t="s">
        <v>10</v>
      </c>
      <c r="C674" s="25">
        <v>9302000</v>
      </c>
      <c r="D674" s="25">
        <v>5672200</v>
      </c>
      <c r="E674" s="25">
        <v>4783320.92</v>
      </c>
      <c r="F674" s="25">
        <v>84.329200662882116</v>
      </c>
    </row>
    <row r="675" spans="1:6">
      <c r="A675" s="22" t="s">
        <v>11</v>
      </c>
      <c r="B675" s="16" t="s">
        <v>12</v>
      </c>
      <c r="C675" s="25">
        <v>2046400</v>
      </c>
      <c r="D675" s="25">
        <v>1248000</v>
      </c>
      <c r="E675" s="25">
        <v>1053930.0900000001</v>
      </c>
      <c r="F675" s="25">
        <v>84.4495264423077</v>
      </c>
    </row>
    <row r="676" spans="1:6">
      <c r="A676" s="22" t="s">
        <v>13</v>
      </c>
      <c r="B676" s="16" t="s">
        <v>14</v>
      </c>
      <c r="C676" s="25">
        <v>1562800</v>
      </c>
      <c r="D676" s="25">
        <v>1092400</v>
      </c>
      <c r="E676" s="25">
        <v>623245.32000000007</v>
      </c>
      <c r="F676" s="25">
        <v>57.052848773343101</v>
      </c>
    </row>
    <row r="677" spans="1:6">
      <c r="A677" s="22" t="s">
        <v>15</v>
      </c>
      <c r="B677" s="16" t="s">
        <v>16</v>
      </c>
      <c r="C677" s="25">
        <v>168600</v>
      </c>
      <c r="D677" s="25">
        <v>118600</v>
      </c>
      <c r="E677" s="25">
        <v>81911</v>
      </c>
      <c r="F677" s="25">
        <v>69.064924114671172</v>
      </c>
    </row>
    <row r="678" spans="1:6">
      <c r="A678" s="22" t="s">
        <v>19</v>
      </c>
      <c r="B678" s="16" t="s">
        <v>20</v>
      </c>
      <c r="C678" s="25">
        <v>306800</v>
      </c>
      <c r="D678" s="25">
        <v>223400</v>
      </c>
      <c r="E678" s="25">
        <v>159309.49</v>
      </c>
      <c r="F678" s="25">
        <v>71.311320501342877</v>
      </c>
    </row>
    <row r="679" spans="1:6">
      <c r="A679" s="22" t="s">
        <v>21</v>
      </c>
      <c r="B679" s="16" t="s">
        <v>22</v>
      </c>
      <c r="C679" s="25">
        <v>51000</v>
      </c>
      <c r="D679" s="25">
        <v>51000</v>
      </c>
      <c r="E679" s="25">
        <v>0</v>
      </c>
      <c r="F679" s="25">
        <v>0</v>
      </c>
    </row>
    <row r="680" spans="1:6">
      <c r="A680" s="22" t="s">
        <v>166</v>
      </c>
      <c r="B680" s="16" t="s">
        <v>23</v>
      </c>
      <c r="C680" s="25">
        <v>1030900</v>
      </c>
      <c r="D680" s="25">
        <v>693900</v>
      </c>
      <c r="E680" s="25">
        <v>376619.83</v>
      </c>
      <c r="F680" s="25">
        <v>54.275807753278571</v>
      </c>
    </row>
    <row r="681" spans="1:6">
      <c r="A681" s="22" t="s">
        <v>168</v>
      </c>
      <c r="B681" s="16" t="s">
        <v>25</v>
      </c>
      <c r="C681" s="25">
        <v>31000</v>
      </c>
      <c r="D681" s="25">
        <v>18000</v>
      </c>
      <c r="E681" s="25">
        <v>7331.87</v>
      </c>
      <c r="F681" s="25">
        <v>40.732611111111112</v>
      </c>
    </row>
    <row r="682" spans="1:6">
      <c r="A682" s="22" t="s">
        <v>169</v>
      </c>
      <c r="B682" s="16" t="s">
        <v>26</v>
      </c>
      <c r="C682" s="25">
        <v>414300</v>
      </c>
      <c r="D682" s="25">
        <v>240800</v>
      </c>
      <c r="E682" s="25">
        <v>89197.759999999995</v>
      </c>
      <c r="F682" s="25">
        <v>37.042259136212621</v>
      </c>
    </row>
    <row r="683" spans="1:6">
      <c r="A683" s="22" t="s">
        <v>170</v>
      </c>
      <c r="B683" s="16" t="s">
        <v>27</v>
      </c>
      <c r="C683" s="25">
        <v>410100</v>
      </c>
      <c r="D683" s="25">
        <v>264100</v>
      </c>
      <c r="E683" s="25">
        <v>116153.75</v>
      </c>
      <c r="F683" s="25">
        <v>43.980973116243845</v>
      </c>
    </row>
    <row r="684" spans="1:6" ht="31.2">
      <c r="A684" s="22" t="s">
        <v>171</v>
      </c>
      <c r="B684" s="16" t="s">
        <v>28</v>
      </c>
      <c r="C684" s="25">
        <v>175500</v>
      </c>
      <c r="D684" s="25">
        <v>171000</v>
      </c>
      <c r="E684" s="25">
        <v>163936.45000000001</v>
      </c>
      <c r="F684" s="25">
        <v>95.869269005847954</v>
      </c>
    </row>
    <row r="685" spans="1:6" ht="31.2">
      <c r="A685" s="22" t="s">
        <v>29</v>
      </c>
      <c r="B685" s="16" t="s">
        <v>30</v>
      </c>
      <c r="C685" s="25">
        <v>5500</v>
      </c>
      <c r="D685" s="25">
        <v>5500</v>
      </c>
      <c r="E685" s="25">
        <v>5405</v>
      </c>
      <c r="F685" s="25">
        <v>98.27272727272728</v>
      </c>
    </row>
    <row r="686" spans="1:6" ht="46.8">
      <c r="A686" s="22" t="s">
        <v>31</v>
      </c>
      <c r="B686" s="16" t="s">
        <v>32</v>
      </c>
      <c r="C686" s="25">
        <v>5500</v>
      </c>
      <c r="D686" s="25">
        <v>5500</v>
      </c>
      <c r="E686" s="25">
        <v>5405</v>
      </c>
      <c r="F686" s="25">
        <v>98.27272727272728</v>
      </c>
    </row>
    <row r="687" spans="1:6" ht="31.2">
      <c r="A687" s="21" t="s">
        <v>208</v>
      </c>
      <c r="B687" s="15" t="s">
        <v>101</v>
      </c>
      <c r="C687" s="24">
        <v>2591800</v>
      </c>
      <c r="D687" s="24">
        <v>1591400</v>
      </c>
      <c r="E687" s="24">
        <v>1326897.96</v>
      </c>
      <c r="F687" s="24">
        <v>83.379286163126807</v>
      </c>
    </row>
    <row r="688" spans="1:6">
      <c r="A688" s="22" t="s">
        <v>3</v>
      </c>
      <c r="B688" s="16" t="s">
        <v>4</v>
      </c>
      <c r="C688" s="25">
        <v>2591800</v>
      </c>
      <c r="D688" s="25">
        <v>1591400</v>
      </c>
      <c r="E688" s="25">
        <v>1326897.96</v>
      </c>
      <c r="F688" s="25">
        <v>83.379286163126807</v>
      </c>
    </row>
    <row r="689" spans="1:6">
      <c r="A689" s="22" t="s">
        <v>5</v>
      </c>
      <c r="B689" s="16" t="s">
        <v>6</v>
      </c>
      <c r="C689" s="25">
        <v>2438400</v>
      </c>
      <c r="D689" s="25">
        <v>1492500</v>
      </c>
      <c r="E689" s="25">
        <v>1272945.48</v>
      </c>
      <c r="F689" s="25">
        <v>85.28947939698493</v>
      </c>
    </row>
    <row r="690" spans="1:6">
      <c r="A690" s="22" t="s">
        <v>7</v>
      </c>
      <c r="B690" s="16" t="s">
        <v>8</v>
      </c>
      <c r="C690" s="25">
        <v>1998700</v>
      </c>
      <c r="D690" s="25">
        <v>1223400</v>
      </c>
      <c r="E690" s="25">
        <v>1043397.92</v>
      </c>
      <c r="F690" s="25">
        <v>85.286735327775048</v>
      </c>
    </row>
    <row r="691" spans="1:6">
      <c r="A691" s="22" t="s">
        <v>9</v>
      </c>
      <c r="B691" s="16" t="s">
        <v>10</v>
      </c>
      <c r="C691" s="25">
        <v>1998700</v>
      </c>
      <c r="D691" s="25">
        <v>1223400</v>
      </c>
      <c r="E691" s="25">
        <v>1043397.92</v>
      </c>
      <c r="F691" s="25">
        <v>85.286735327775048</v>
      </c>
    </row>
    <row r="692" spans="1:6">
      <c r="A692" s="22" t="s">
        <v>11</v>
      </c>
      <c r="B692" s="16" t="s">
        <v>12</v>
      </c>
      <c r="C692" s="25">
        <v>439700</v>
      </c>
      <c r="D692" s="25">
        <v>269100</v>
      </c>
      <c r="E692" s="25">
        <v>229547.56</v>
      </c>
      <c r="F692" s="25">
        <v>85.301954663693792</v>
      </c>
    </row>
    <row r="693" spans="1:6">
      <c r="A693" s="22" t="s">
        <v>13</v>
      </c>
      <c r="B693" s="16" t="s">
        <v>14</v>
      </c>
      <c r="C693" s="25">
        <v>153400</v>
      </c>
      <c r="D693" s="25">
        <v>98900</v>
      </c>
      <c r="E693" s="25">
        <v>53952.479999999996</v>
      </c>
      <c r="F693" s="25">
        <v>54.552558139534881</v>
      </c>
    </row>
    <row r="694" spans="1:6">
      <c r="A694" s="22" t="s">
        <v>15</v>
      </c>
      <c r="B694" s="16" t="s">
        <v>16</v>
      </c>
      <c r="C694" s="25">
        <v>27000</v>
      </c>
      <c r="D694" s="25">
        <v>19500</v>
      </c>
      <c r="E694" s="25">
        <v>7384.4</v>
      </c>
      <c r="F694" s="25">
        <v>37.868717948717944</v>
      </c>
    </row>
    <row r="695" spans="1:6">
      <c r="A695" s="22" t="s">
        <v>19</v>
      </c>
      <c r="B695" s="16" t="s">
        <v>20</v>
      </c>
      <c r="C695" s="25">
        <v>63100</v>
      </c>
      <c r="D695" s="25">
        <v>41100</v>
      </c>
      <c r="E695" s="25">
        <v>28635.27</v>
      </c>
      <c r="F695" s="25">
        <v>69.672189781021899</v>
      </c>
    </row>
    <row r="696" spans="1:6">
      <c r="A696" s="22" t="s">
        <v>166</v>
      </c>
      <c r="B696" s="16" t="s">
        <v>23</v>
      </c>
      <c r="C696" s="25">
        <v>63300</v>
      </c>
      <c r="D696" s="25">
        <v>38300</v>
      </c>
      <c r="E696" s="25">
        <v>17932.809999999998</v>
      </c>
      <c r="F696" s="25">
        <v>46.821958224543074</v>
      </c>
    </row>
    <row r="697" spans="1:6">
      <c r="A697" s="22" t="s">
        <v>167</v>
      </c>
      <c r="B697" s="16" t="s">
        <v>24</v>
      </c>
      <c r="C697" s="25">
        <v>27800</v>
      </c>
      <c r="D697" s="25">
        <v>17400</v>
      </c>
      <c r="E697" s="25">
        <v>9374.81</v>
      </c>
      <c r="F697" s="25">
        <v>53.878218390804598</v>
      </c>
    </row>
    <row r="698" spans="1:6">
      <c r="A698" s="22" t="s">
        <v>168</v>
      </c>
      <c r="B698" s="16" t="s">
        <v>25</v>
      </c>
      <c r="C698" s="25">
        <v>1000</v>
      </c>
      <c r="D698" s="25">
        <v>700</v>
      </c>
      <c r="E698" s="25">
        <v>272.98</v>
      </c>
      <c r="F698" s="25">
        <v>38.997142857142855</v>
      </c>
    </row>
    <row r="699" spans="1:6">
      <c r="A699" s="22" t="s">
        <v>169</v>
      </c>
      <c r="B699" s="16" t="s">
        <v>26</v>
      </c>
      <c r="C699" s="25">
        <v>34500</v>
      </c>
      <c r="D699" s="25">
        <v>20200</v>
      </c>
      <c r="E699" s="25">
        <v>8285.02</v>
      </c>
      <c r="F699" s="25">
        <v>41.014950495049504</v>
      </c>
    </row>
    <row r="700" spans="1:6">
      <c r="A700" s="21" t="s">
        <v>209</v>
      </c>
      <c r="B700" s="15" t="s">
        <v>102</v>
      </c>
      <c r="C700" s="24">
        <v>600000</v>
      </c>
      <c r="D700" s="24">
        <v>410000</v>
      </c>
      <c r="E700" s="24">
        <v>88419</v>
      </c>
      <c r="F700" s="24">
        <v>21.565609756097562</v>
      </c>
    </row>
    <row r="701" spans="1:6">
      <c r="A701" s="22" t="s">
        <v>3</v>
      </c>
      <c r="B701" s="16" t="s">
        <v>4</v>
      </c>
      <c r="C701" s="25">
        <v>600000</v>
      </c>
      <c r="D701" s="25">
        <v>410000</v>
      </c>
      <c r="E701" s="25">
        <v>88419</v>
      </c>
      <c r="F701" s="25">
        <v>21.565609756097562</v>
      </c>
    </row>
    <row r="702" spans="1:6">
      <c r="A702" s="22" t="s">
        <v>13</v>
      </c>
      <c r="B702" s="16" t="s">
        <v>14</v>
      </c>
      <c r="C702" s="25">
        <v>600000</v>
      </c>
      <c r="D702" s="25">
        <v>410000</v>
      </c>
      <c r="E702" s="25">
        <v>88419</v>
      </c>
      <c r="F702" s="25">
        <v>21.565609756097562</v>
      </c>
    </row>
    <row r="703" spans="1:6">
      <c r="A703" s="22" t="s">
        <v>15</v>
      </c>
      <c r="B703" s="16" t="s">
        <v>16</v>
      </c>
      <c r="C703" s="25">
        <v>400000</v>
      </c>
      <c r="D703" s="25">
        <v>260000</v>
      </c>
      <c r="E703" s="25">
        <v>88419</v>
      </c>
      <c r="F703" s="25">
        <v>34.007307692307691</v>
      </c>
    </row>
    <row r="704" spans="1:6">
      <c r="A704" s="22" t="s">
        <v>19</v>
      </c>
      <c r="B704" s="16" t="s">
        <v>20</v>
      </c>
      <c r="C704" s="25">
        <v>200000</v>
      </c>
      <c r="D704" s="25">
        <v>150000</v>
      </c>
      <c r="E704" s="25">
        <v>0</v>
      </c>
      <c r="F704" s="25">
        <v>0</v>
      </c>
    </row>
    <row r="705" spans="1:6" ht="31.2">
      <c r="A705" s="3" t="s">
        <v>103</v>
      </c>
      <c r="B705" s="4" t="s">
        <v>129</v>
      </c>
      <c r="C705" s="7">
        <v>7281144</v>
      </c>
      <c r="D705" s="7">
        <v>4953974</v>
      </c>
      <c r="E705" s="7">
        <v>3641988.64</v>
      </c>
      <c r="F705" s="7">
        <v>73.516506949774069</v>
      </c>
    </row>
    <row r="706" spans="1:6">
      <c r="A706" s="22" t="s">
        <v>3</v>
      </c>
      <c r="B706" s="16" t="s">
        <v>4</v>
      </c>
      <c r="C706" s="25">
        <v>7281144</v>
      </c>
      <c r="D706" s="25">
        <v>4953974</v>
      </c>
      <c r="E706" s="25">
        <v>3641988.64</v>
      </c>
      <c r="F706" s="25">
        <v>73.516506949774069</v>
      </c>
    </row>
    <row r="707" spans="1:6">
      <c r="A707" s="22" t="s">
        <v>5</v>
      </c>
      <c r="B707" s="16" t="s">
        <v>6</v>
      </c>
      <c r="C707" s="25">
        <v>3476744</v>
      </c>
      <c r="D707" s="25">
        <v>2248574</v>
      </c>
      <c r="E707" s="25">
        <v>1889821.03</v>
      </c>
      <c r="F707" s="25">
        <v>84.045311828741248</v>
      </c>
    </row>
    <row r="708" spans="1:6">
      <c r="A708" s="22" t="s">
        <v>7</v>
      </c>
      <c r="B708" s="16" t="s">
        <v>8</v>
      </c>
      <c r="C708" s="25">
        <v>2848200</v>
      </c>
      <c r="D708" s="25">
        <v>1833200</v>
      </c>
      <c r="E708" s="25">
        <v>1546385.6</v>
      </c>
      <c r="F708" s="25">
        <v>84.354440322932575</v>
      </c>
    </row>
    <row r="709" spans="1:6">
      <c r="A709" s="22" t="s">
        <v>9</v>
      </c>
      <c r="B709" s="16" t="s">
        <v>10</v>
      </c>
      <c r="C709" s="25">
        <v>2848200</v>
      </c>
      <c r="D709" s="25">
        <v>1833200</v>
      </c>
      <c r="E709" s="25">
        <v>1546385.6</v>
      </c>
      <c r="F709" s="25">
        <v>84.354440322932575</v>
      </c>
    </row>
    <row r="710" spans="1:6">
      <c r="A710" s="22" t="s">
        <v>11</v>
      </c>
      <c r="B710" s="16" t="s">
        <v>12</v>
      </c>
      <c r="C710" s="25">
        <v>628544</v>
      </c>
      <c r="D710" s="25">
        <v>415374</v>
      </c>
      <c r="E710" s="25">
        <v>343435.43</v>
      </c>
      <c r="F710" s="25">
        <v>82.681012774030151</v>
      </c>
    </row>
    <row r="711" spans="1:6">
      <c r="A711" s="22" t="s">
        <v>13</v>
      </c>
      <c r="B711" s="16" t="s">
        <v>14</v>
      </c>
      <c r="C711" s="25">
        <v>2373200</v>
      </c>
      <c r="D711" s="25">
        <v>1684100</v>
      </c>
      <c r="E711" s="25">
        <v>1088216.6199999999</v>
      </c>
      <c r="F711" s="25">
        <v>64.617102309839083</v>
      </c>
    </row>
    <row r="712" spans="1:6">
      <c r="A712" s="22" t="s">
        <v>15</v>
      </c>
      <c r="B712" s="16" t="s">
        <v>16</v>
      </c>
      <c r="C712" s="25">
        <v>1095000</v>
      </c>
      <c r="D712" s="25">
        <v>758200</v>
      </c>
      <c r="E712" s="25">
        <v>389709.80000000005</v>
      </c>
      <c r="F712" s="25">
        <v>51.399340543392249</v>
      </c>
    </row>
    <row r="713" spans="1:6">
      <c r="A713" s="22" t="s">
        <v>19</v>
      </c>
      <c r="B713" s="16" t="s">
        <v>20</v>
      </c>
      <c r="C713" s="25">
        <v>1209200</v>
      </c>
      <c r="D713" s="25">
        <v>880400</v>
      </c>
      <c r="E713" s="25">
        <v>665825.73</v>
      </c>
      <c r="F713" s="25">
        <v>75.627638573375734</v>
      </c>
    </row>
    <row r="714" spans="1:6">
      <c r="A714" s="22" t="s">
        <v>21</v>
      </c>
      <c r="B714" s="16" t="s">
        <v>22</v>
      </c>
      <c r="C714" s="25">
        <v>5000</v>
      </c>
      <c r="D714" s="25">
        <v>4000</v>
      </c>
      <c r="E714" s="25">
        <v>1280</v>
      </c>
      <c r="F714" s="25">
        <v>32</v>
      </c>
    </row>
    <row r="715" spans="1:6">
      <c r="A715" s="22" t="s">
        <v>166</v>
      </c>
      <c r="B715" s="16" t="s">
        <v>23</v>
      </c>
      <c r="C715" s="25">
        <v>58000</v>
      </c>
      <c r="D715" s="25">
        <v>35500</v>
      </c>
      <c r="E715" s="25">
        <v>31401.090000000004</v>
      </c>
      <c r="F715" s="25">
        <v>88.453774647887343</v>
      </c>
    </row>
    <row r="716" spans="1:6">
      <c r="A716" s="22" t="s">
        <v>167</v>
      </c>
      <c r="B716" s="16" t="s">
        <v>24</v>
      </c>
      <c r="C716" s="25">
        <v>43300</v>
      </c>
      <c r="D716" s="25">
        <v>27200</v>
      </c>
      <c r="E716" s="25">
        <v>26127.7</v>
      </c>
      <c r="F716" s="25">
        <v>96.057720588235298</v>
      </c>
    </row>
    <row r="717" spans="1:6">
      <c r="A717" s="22" t="s">
        <v>168</v>
      </c>
      <c r="B717" s="16" t="s">
        <v>25</v>
      </c>
      <c r="C717" s="25">
        <v>1100</v>
      </c>
      <c r="D717" s="25">
        <v>600</v>
      </c>
      <c r="E717" s="25">
        <v>450.47</v>
      </c>
      <c r="F717" s="25">
        <v>75.078333333333333</v>
      </c>
    </row>
    <row r="718" spans="1:6">
      <c r="A718" s="22" t="s">
        <v>169</v>
      </c>
      <c r="B718" s="16" t="s">
        <v>26</v>
      </c>
      <c r="C718" s="25">
        <v>13600</v>
      </c>
      <c r="D718" s="25">
        <v>7700</v>
      </c>
      <c r="E718" s="25">
        <v>4822.92</v>
      </c>
      <c r="F718" s="25">
        <v>62.635324675324675</v>
      </c>
    </row>
    <row r="719" spans="1:6" ht="31.2">
      <c r="A719" s="22" t="s">
        <v>29</v>
      </c>
      <c r="B719" s="16" t="s">
        <v>30</v>
      </c>
      <c r="C719" s="25">
        <v>6000</v>
      </c>
      <c r="D719" s="25">
        <v>6000</v>
      </c>
      <c r="E719" s="25">
        <v>0</v>
      </c>
      <c r="F719" s="25">
        <v>0</v>
      </c>
    </row>
    <row r="720" spans="1:6" ht="46.8">
      <c r="A720" s="22" t="s">
        <v>31</v>
      </c>
      <c r="B720" s="16" t="s">
        <v>32</v>
      </c>
      <c r="C720" s="25">
        <v>6000</v>
      </c>
      <c r="D720" s="25">
        <v>6000</v>
      </c>
      <c r="E720" s="25">
        <v>0</v>
      </c>
      <c r="F720" s="25">
        <v>0</v>
      </c>
    </row>
    <row r="721" spans="1:6">
      <c r="A721" s="22" t="s">
        <v>176</v>
      </c>
      <c r="B721" s="16" t="s">
        <v>35</v>
      </c>
      <c r="C721" s="25">
        <v>1420000</v>
      </c>
      <c r="D721" s="25">
        <v>1014300</v>
      </c>
      <c r="E721" s="25">
        <v>660316</v>
      </c>
      <c r="F721" s="25">
        <v>65.100660554076711</v>
      </c>
    </row>
    <row r="722" spans="1:6">
      <c r="A722" s="22" t="s">
        <v>177</v>
      </c>
      <c r="B722" s="16" t="s">
        <v>36</v>
      </c>
      <c r="C722" s="25">
        <v>1420000</v>
      </c>
      <c r="D722" s="25">
        <v>1014300</v>
      </c>
      <c r="E722" s="25">
        <v>660316</v>
      </c>
      <c r="F722" s="25">
        <v>65.100660554076711</v>
      </c>
    </row>
    <row r="723" spans="1:6">
      <c r="A723" s="22" t="s">
        <v>37</v>
      </c>
      <c r="B723" s="16" t="s">
        <v>38</v>
      </c>
      <c r="C723" s="25">
        <v>11200</v>
      </c>
      <c r="D723" s="25">
        <v>7000</v>
      </c>
      <c r="E723" s="25">
        <v>3634.99</v>
      </c>
      <c r="F723" s="25">
        <v>51.928428571428562</v>
      </c>
    </row>
    <row r="724" spans="1:6" ht="46.8">
      <c r="A724" s="21" t="s">
        <v>59</v>
      </c>
      <c r="B724" s="15" t="s">
        <v>60</v>
      </c>
      <c r="C724" s="24">
        <v>2042100</v>
      </c>
      <c r="D724" s="24">
        <v>1460000</v>
      </c>
      <c r="E724" s="24">
        <v>1111256.49</v>
      </c>
      <c r="F724" s="24">
        <v>76.113458219178071</v>
      </c>
    </row>
    <row r="725" spans="1:6">
      <c r="A725" s="22" t="s">
        <v>3</v>
      </c>
      <c r="B725" s="16" t="s">
        <v>4</v>
      </c>
      <c r="C725" s="25">
        <v>2042100</v>
      </c>
      <c r="D725" s="25">
        <v>1460000</v>
      </c>
      <c r="E725" s="25">
        <v>1111256.49</v>
      </c>
      <c r="F725" s="25">
        <v>76.113458219178071</v>
      </c>
    </row>
    <row r="726" spans="1:6">
      <c r="A726" s="22" t="s">
        <v>5</v>
      </c>
      <c r="B726" s="16" t="s">
        <v>6</v>
      </c>
      <c r="C726" s="25">
        <v>1932200</v>
      </c>
      <c r="D726" s="25">
        <v>1372000</v>
      </c>
      <c r="E726" s="25">
        <v>1082081.26</v>
      </c>
      <c r="F726" s="25">
        <v>78.868896501457726</v>
      </c>
    </row>
    <row r="727" spans="1:6">
      <c r="A727" s="22" t="s">
        <v>7</v>
      </c>
      <c r="B727" s="16" t="s">
        <v>8</v>
      </c>
      <c r="C727" s="25">
        <v>1582200</v>
      </c>
      <c r="D727" s="25">
        <v>1115000</v>
      </c>
      <c r="E727" s="25">
        <v>884501.68</v>
      </c>
      <c r="F727" s="25">
        <v>79.327504932735422</v>
      </c>
    </row>
    <row r="728" spans="1:6">
      <c r="A728" s="22" t="s">
        <v>9</v>
      </c>
      <c r="B728" s="16" t="s">
        <v>10</v>
      </c>
      <c r="C728" s="25">
        <v>1582200</v>
      </c>
      <c r="D728" s="25">
        <v>1115000</v>
      </c>
      <c r="E728" s="25">
        <v>884501.68</v>
      </c>
      <c r="F728" s="25">
        <v>79.327504932735422</v>
      </c>
    </row>
    <row r="729" spans="1:6">
      <c r="A729" s="22" t="s">
        <v>11</v>
      </c>
      <c r="B729" s="16" t="s">
        <v>12</v>
      </c>
      <c r="C729" s="25">
        <v>350000</v>
      </c>
      <c r="D729" s="25">
        <v>257000</v>
      </c>
      <c r="E729" s="25">
        <v>197579.58</v>
      </c>
      <c r="F729" s="25">
        <v>76.879214007782096</v>
      </c>
    </row>
    <row r="730" spans="1:6">
      <c r="A730" s="22" t="s">
        <v>13</v>
      </c>
      <c r="B730" s="16" t="s">
        <v>14</v>
      </c>
      <c r="C730" s="25">
        <v>102200</v>
      </c>
      <c r="D730" s="25">
        <v>81000</v>
      </c>
      <c r="E730" s="25">
        <v>25540.239999999998</v>
      </c>
      <c r="F730" s="25">
        <v>31.531160493827159</v>
      </c>
    </row>
    <row r="731" spans="1:6">
      <c r="A731" s="22" t="s">
        <v>15</v>
      </c>
      <c r="B731" s="16" t="s">
        <v>16</v>
      </c>
      <c r="C731" s="25">
        <v>50000</v>
      </c>
      <c r="D731" s="25">
        <v>33000</v>
      </c>
      <c r="E731" s="25">
        <v>3540.3</v>
      </c>
      <c r="F731" s="25">
        <v>10.728181818181818</v>
      </c>
    </row>
    <row r="732" spans="1:6">
      <c r="A732" s="22" t="s">
        <v>19</v>
      </c>
      <c r="B732" s="16" t="s">
        <v>20</v>
      </c>
      <c r="C732" s="25">
        <v>43200</v>
      </c>
      <c r="D732" s="25">
        <v>39000</v>
      </c>
      <c r="E732" s="25">
        <v>20719.939999999999</v>
      </c>
      <c r="F732" s="25">
        <v>53.128051282051281</v>
      </c>
    </row>
    <row r="733" spans="1:6">
      <c r="A733" s="22" t="s">
        <v>21</v>
      </c>
      <c r="B733" s="16" t="s">
        <v>22</v>
      </c>
      <c r="C733" s="25">
        <v>3000</v>
      </c>
      <c r="D733" s="25">
        <v>3000</v>
      </c>
      <c r="E733" s="25">
        <v>1280</v>
      </c>
      <c r="F733" s="25">
        <v>42.666666666666671</v>
      </c>
    </row>
    <row r="734" spans="1:6" ht="31.2">
      <c r="A734" s="22" t="s">
        <v>29</v>
      </c>
      <c r="B734" s="16" t="s">
        <v>30</v>
      </c>
      <c r="C734" s="25">
        <v>6000</v>
      </c>
      <c r="D734" s="25">
        <v>6000</v>
      </c>
      <c r="E734" s="25">
        <v>0</v>
      </c>
      <c r="F734" s="25">
        <v>0</v>
      </c>
    </row>
    <row r="735" spans="1:6" ht="46.8">
      <c r="A735" s="22" t="s">
        <v>31</v>
      </c>
      <c r="B735" s="16" t="s">
        <v>32</v>
      </c>
      <c r="C735" s="25">
        <v>6000</v>
      </c>
      <c r="D735" s="25">
        <v>6000</v>
      </c>
      <c r="E735" s="25">
        <v>0</v>
      </c>
      <c r="F735" s="25">
        <v>0</v>
      </c>
    </row>
    <row r="736" spans="1:6">
      <c r="A736" s="22" t="s">
        <v>37</v>
      </c>
      <c r="B736" s="16" t="s">
        <v>38</v>
      </c>
      <c r="C736" s="25">
        <v>7700</v>
      </c>
      <c r="D736" s="25">
        <v>7000</v>
      </c>
      <c r="E736" s="25">
        <v>3634.99</v>
      </c>
      <c r="F736" s="25">
        <v>51.928428571428562</v>
      </c>
    </row>
    <row r="737" spans="1:6">
      <c r="A737" s="21" t="s">
        <v>43</v>
      </c>
      <c r="B737" s="15" t="s">
        <v>44</v>
      </c>
      <c r="C737" s="24">
        <v>99000</v>
      </c>
      <c r="D737" s="24">
        <v>89000</v>
      </c>
      <c r="E737" s="24">
        <v>49900</v>
      </c>
      <c r="F737" s="24">
        <v>56.067415730337075</v>
      </c>
    </row>
    <row r="738" spans="1:6">
      <c r="A738" s="22" t="s">
        <v>3</v>
      </c>
      <c r="B738" s="16" t="s">
        <v>4</v>
      </c>
      <c r="C738" s="25">
        <v>99000</v>
      </c>
      <c r="D738" s="25">
        <v>89000</v>
      </c>
      <c r="E738" s="25">
        <v>49900</v>
      </c>
      <c r="F738" s="25">
        <v>56.067415730337075</v>
      </c>
    </row>
    <row r="739" spans="1:6">
      <c r="A739" s="22" t="s">
        <v>13</v>
      </c>
      <c r="B739" s="16" t="s">
        <v>14</v>
      </c>
      <c r="C739" s="25">
        <v>99000</v>
      </c>
      <c r="D739" s="25">
        <v>89000</v>
      </c>
      <c r="E739" s="25">
        <v>49900</v>
      </c>
      <c r="F739" s="25">
        <v>56.067415730337075</v>
      </c>
    </row>
    <row r="740" spans="1:6">
      <c r="A740" s="22" t="s">
        <v>19</v>
      </c>
      <c r="B740" s="16" t="s">
        <v>20</v>
      </c>
      <c r="C740" s="25">
        <v>99000</v>
      </c>
      <c r="D740" s="25">
        <v>89000</v>
      </c>
      <c r="E740" s="25">
        <v>49900</v>
      </c>
      <c r="F740" s="25">
        <v>56.067415730337075</v>
      </c>
    </row>
    <row r="741" spans="1:6">
      <c r="A741" s="21" t="s">
        <v>210</v>
      </c>
      <c r="B741" s="15" t="s">
        <v>104</v>
      </c>
      <c r="C741" s="24">
        <v>1979400</v>
      </c>
      <c r="D741" s="24">
        <v>1253000</v>
      </c>
      <c r="E741" s="24">
        <v>730123.17</v>
      </c>
      <c r="F741" s="24">
        <v>58.270005586592177</v>
      </c>
    </row>
    <row r="742" spans="1:6">
      <c r="A742" s="22" t="s">
        <v>3</v>
      </c>
      <c r="B742" s="16" t="s">
        <v>4</v>
      </c>
      <c r="C742" s="25">
        <v>1979400</v>
      </c>
      <c r="D742" s="25">
        <v>1253000</v>
      </c>
      <c r="E742" s="25">
        <v>730123.17</v>
      </c>
      <c r="F742" s="25">
        <v>58.270005586592177</v>
      </c>
    </row>
    <row r="743" spans="1:6">
      <c r="A743" s="22" t="s">
        <v>5</v>
      </c>
      <c r="B743" s="16" t="s">
        <v>6</v>
      </c>
      <c r="C743" s="25">
        <v>633900</v>
      </c>
      <c r="D743" s="25">
        <v>355600</v>
      </c>
      <c r="E743" s="25">
        <v>321252.57</v>
      </c>
      <c r="F743" s="25">
        <v>90.340992688413948</v>
      </c>
    </row>
    <row r="744" spans="1:6">
      <c r="A744" s="22" t="s">
        <v>7</v>
      </c>
      <c r="B744" s="16" t="s">
        <v>8</v>
      </c>
      <c r="C744" s="25">
        <v>519600</v>
      </c>
      <c r="D744" s="25">
        <v>291500</v>
      </c>
      <c r="E744" s="25">
        <v>263123.92</v>
      </c>
      <c r="F744" s="25">
        <v>90.265495711835328</v>
      </c>
    </row>
    <row r="745" spans="1:6">
      <c r="A745" s="22" t="s">
        <v>9</v>
      </c>
      <c r="B745" s="16" t="s">
        <v>10</v>
      </c>
      <c r="C745" s="25">
        <v>519600</v>
      </c>
      <c r="D745" s="25">
        <v>291500</v>
      </c>
      <c r="E745" s="25">
        <v>263123.92</v>
      </c>
      <c r="F745" s="25">
        <v>90.265495711835328</v>
      </c>
    </row>
    <row r="746" spans="1:6">
      <c r="A746" s="22" t="s">
        <v>11</v>
      </c>
      <c r="B746" s="16" t="s">
        <v>12</v>
      </c>
      <c r="C746" s="25">
        <v>114300</v>
      </c>
      <c r="D746" s="25">
        <v>64100</v>
      </c>
      <c r="E746" s="25">
        <v>58128.65</v>
      </c>
      <c r="F746" s="25">
        <v>90.68432137285491</v>
      </c>
    </row>
    <row r="747" spans="1:6">
      <c r="A747" s="22" t="s">
        <v>13</v>
      </c>
      <c r="B747" s="16" t="s">
        <v>14</v>
      </c>
      <c r="C747" s="25">
        <v>742000</v>
      </c>
      <c r="D747" s="25">
        <v>454100</v>
      </c>
      <c r="E747" s="25">
        <v>253750.60000000003</v>
      </c>
      <c r="F747" s="25">
        <v>55.879894296410491</v>
      </c>
    </row>
    <row r="748" spans="1:6">
      <c r="A748" s="22" t="s">
        <v>15</v>
      </c>
      <c r="B748" s="16" t="s">
        <v>16</v>
      </c>
      <c r="C748" s="25">
        <v>262000</v>
      </c>
      <c r="D748" s="25">
        <v>197200</v>
      </c>
      <c r="E748" s="25">
        <v>44916.7</v>
      </c>
      <c r="F748" s="25">
        <v>22.777231237322514</v>
      </c>
    </row>
    <row r="749" spans="1:6">
      <c r="A749" s="22" t="s">
        <v>19</v>
      </c>
      <c r="B749" s="16" t="s">
        <v>20</v>
      </c>
      <c r="C749" s="25">
        <v>420000</v>
      </c>
      <c r="D749" s="25">
        <v>220400</v>
      </c>
      <c r="E749" s="25">
        <v>177432.81</v>
      </c>
      <c r="F749" s="25">
        <v>80.504904718693282</v>
      </c>
    </row>
    <row r="750" spans="1:6">
      <c r="A750" s="22" t="s">
        <v>21</v>
      </c>
      <c r="B750" s="16" t="s">
        <v>22</v>
      </c>
      <c r="C750" s="25">
        <v>2000</v>
      </c>
      <c r="D750" s="25">
        <v>1000</v>
      </c>
      <c r="E750" s="25">
        <v>0</v>
      </c>
      <c r="F750" s="25">
        <v>0</v>
      </c>
    </row>
    <row r="751" spans="1:6">
      <c r="A751" s="22" t="s">
        <v>166</v>
      </c>
      <c r="B751" s="16" t="s">
        <v>23</v>
      </c>
      <c r="C751" s="25">
        <v>58000</v>
      </c>
      <c r="D751" s="25">
        <v>35500</v>
      </c>
      <c r="E751" s="25">
        <v>31401.090000000004</v>
      </c>
      <c r="F751" s="25">
        <v>88.453774647887343</v>
      </c>
    </row>
    <row r="752" spans="1:6">
      <c r="A752" s="22" t="s">
        <v>167</v>
      </c>
      <c r="B752" s="16" t="s">
        <v>24</v>
      </c>
      <c r="C752" s="25">
        <v>43300</v>
      </c>
      <c r="D752" s="25">
        <v>27200</v>
      </c>
      <c r="E752" s="25">
        <v>26127.7</v>
      </c>
      <c r="F752" s="25">
        <v>96.057720588235298</v>
      </c>
    </row>
    <row r="753" spans="1:6">
      <c r="A753" s="22" t="s">
        <v>168</v>
      </c>
      <c r="B753" s="16" t="s">
        <v>25</v>
      </c>
      <c r="C753" s="25">
        <v>1100</v>
      </c>
      <c r="D753" s="25">
        <v>600</v>
      </c>
      <c r="E753" s="25">
        <v>450.47</v>
      </c>
      <c r="F753" s="25">
        <v>75.078333333333333</v>
      </c>
    </row>
    <row r="754" spans="1:6">
      <c r="A754" s="22" t="s">
        <v>169</v>
      </c>
      <c r="B754" s="16" t="s">
        <v>26</v>
      </c>
      <c r="C754" s="25">
        <v>13600</v>
      </c>
      <c r="D754" s="25">
        <v>7700</v>
      </c>
      <c r="E754" s="25">
        <v>4822.92</v>
      </c>
      <c r="F754" s="25">
        <v>62.635324675324675</v>
      </c>
    </row>
    <row r="755" spans="1:6">
      <c r="A755" s="22" t="s">
        <v>176</v>
      </c>
      <c r="B755" s="16" t="s">
        <v>35</v>
      </c>
      <c r="C755" s="25">
        <v>600000</v>
      </c>
      <c r="D755" s="25">
        <v>443300</v>
      </c>
      <c r="E755" s="25">
        <v>155120</v>
      </c>
      <c r="F755" s="25">
        <v>34.992104669524025</v>
      </c>
    </row>
    <row r="756" spans="1:6">
      <c r="A756" s="22" t="s">
        <v>177</v>
      </c>
      <c r="B756" s="16" t="s">
        <v>36</v>
      </c>
      <c r="C756" s="25">
        <v>600000</v>
      </c>
      <c r="D756" s="25">
        <v>443300</v>
      </c>
      <c r="E756" s="25">
        <v>155120</v>
      </c>
      <c r="F756" s="25">
        <v>34.992104669524025</v>
      </c>
    </row>
    <row r="757" spans="1:6">
      <c r="A757" s="22" t="s">
        <v>37</v>
      </c>
      <c r="B757" s="16" t="s">
        <v>38</v>
      </c>
      <c r="C757" s="25">
        <v>3500</v>
      </c>
      <c r="D757" s="25">
        <v>0</v>
      </c>
      <c r="E757" s="25">
        <v>0</v>
      </c>
      <c r="F757" s="25">
        <v>0</v>
      </c>
    </row>
    <row r="758" spans="1:6" ht="31.2">
      <c r="A758" s="21" t="s">
        <v>211</v>
      </c>
      <c r="B758" s="15" t="s">
        <v>105</v>
      </c>
      <c r="C758" s="24">
        <v>950000</v>
      </c>
      <c r="D758" s="24">
        <v>640000</v>
      </c>
      <c r="E758" s="24">
        <v>407866.8</v>
      </c>
      <c r="F758" s="24">
        <v>63.729187499999995</v>
      </c>
    </row>
    <row r="759" spans="1:6">
      <c r="A759" s="22" t="s">
        <v>3</v>
      </c>
      <c r="B759" s="16" t="s">
        <v>4</v>
      </c>
      <c r="C759" s="25">
        <v>950000</v>
      </c>
      <c r="D759" s="25">
        <v>640000</v>
      </c>
      <c r="E759" s="25">
        <v>407866.8</v>
      </c>
      <c r="F759" s="25">
        <v>63.729187499999995</v>
      </c>
    </row>
    <row r="760" spans="1:6">
      <c r="A760" s="22" t="s">
        <v>13</v>
      </c>
      <c r="B760" s="16" t="s">
        <v>14</v>
      </c>
      <c r="C760" s="25">
        <v>950000</v>
      </c>
      <c r="D760" s="25">
        <v>640000</v>
      </c>
      <c r="E760" s="25">
        <v>407866.8</v>
      </c>
      <c r="F760" s="25">
        <v>63.729187499999995</v>
      </c>
    </row>
    <row r="761" spans="1:6">
      <c r="A761" s="22" t="s">
        <v>15</v>
      </c>
      <c r="B761" s="16" t="s">
        <v>16</v>
      </c>
      <c r="C761" s="25">
        <v>580000</v>
      </c>
      <c r="D761" s="25">
        <v>330000</v>
      </c>
      <c r="E761" s="25">
        <v>186424</v>
      </c>
      <c r="F761" s="25">
        <v>56.492121212121219</v>
      </c>
    </row>
    <row r="762" spans="1:6">
      <c r="A762" s="22" t="s">
        <v>19</v>
      </c>
      <c r="B762" s="16" t="s">
        <v>20</v>
      </c>
      <c r="C762" s="25">
        <v>370000</v>
      </c>
      <c r="D762" s="25">
        <v>310000</v>
      </c>
      <c r="E762" s="25">
        <v>221442.8</v>
      </c>
      <c r="F762" s="25">
        <v>71.433161290322573</v>
      </c>
    </row>
    <row r="763" spans="1:6" ht="31.2">
      <c r="A763" s="21" t="s">
        <v>212</v>
      </c>
      <c r="B763" s="15" t="s">
        <v>106</v>
      </c>
      <c r="C763" s="24">
        <v>320000</v>
      </c>
      <c r="D763" s="24">
        <v>260000</v>
      </c>
      <c r="E763" s="24">
        <v>201230.58</v>
      </c>
      <c r="F763" s="24">
        <v>77.396376923076915</v>
      </c>
    </row>
    <row r="764" spans="1:6">
      <c r="A764" s="22" t="s">
        <v>3</v>
      </c>
      <c r="B764" s="16" t="s">
        <v>4</v>
      </c>
      <c r="C764" s="25">
        <v>320000</v>
      </c>
      <c r="D764" s="25">
        <v>260000</v>
      </c>
      <c r="E764" s="25">
        <v>201230.58</v>
      </c>
      <c r="F764" s="25">
        <v>77.396376923076915</v>
      </c>
    </row>
    <row r="765" spans="1:6">
      <c r="A765" s="22" t="s">
        <v>13</v>
      </c>
      <c r="B765" s="16" t="s">
        <v>14</v>
      </c>
      <c r="C765" s="25">
        <v>320000</v>
      </c>
      <c r="D765" s="25">
        <v>260000</v>
      </c>
      <c r="E765" s="25">
        <v>201230.58</v>
      </c>
      <c r="F765" s="25">
        <v>77.396376923076915</v>
      </c>
    </row>
    <row r="766" spans="1:6">
      <c r="A766" s="22" t="s">
        <v>15</v>
      </c>
      <c r="B766" s="16" t="s">
        <v>16</v>
      </c>
      <c r="C766" s="25">
        <v>110000</v>
      </c>
      <c r="D766" s="25">
        <v>105000</v>
      </c>
      <c r="E766" s="25">
        <v>71900.399999999994</v>
      </c>
      <c r="F766" s="25">
        <v>68.476571428571418</v>
      </c>
    </row>
    <row r="767" spans="1:6">
      <c r="A767" s="22" t="s">
        <v>19</v>
      </c>
      <c r="B767" s="16" t="s">
        <v>20</v>
      </c>
      <c r="C767" s="25">
        <v>210000</v>
      </c>
      <c r="D767" s="25">
        <v>155000</v>
      </c>
      <c r="E767" s="25">
        <v>129330.18</v>
      </c>
      <c r="F767" s="25">
        <v>83.438825806451604</v>
      </c>
    </row>
    <row r="768" spans="1:6" ht="31.2">
      <c r="A768" s="21" t="s">
        <v>257</v>
      </c>
      <c r="B768" s="15" t="s">
        <v>258</v>
      </c>
      <c r="C768" s="24">
        <v>103944</v>
      </c>
      <c r="D768" s="24">
        <v>51974</v>
      </c>
      <c r="E768" s="24">
        <v>31183.200000000001</v>
      </c>
      <c r="F768" s="24">
        <v>59.997691153268939</v>
      </c>
    </row>
    <row r="769" spans="1:6">
      <c r="A769" s="22" t="s">
        <v>3</v>
      </c>
      <c r="B769" s="16" t="s">
        <v>4</v>
      </c>
      <c r="C769" s="25">
        <v>103944</v>
      </c>
      <c r="D769" s="25">
        <v>51974</v>
      </c>
      <c r="E769" s="25">
        <v>31183.200000000001</v>
      </c>
      <c r="F769" s="25">
        <v>59.997691153268939</v>
      </c>
    </row>
    <row r="770" spans="1:6">
      <c r="A770" s="22" t="s">
        <v>5</v>
      </c>
      <c r="B770" s="16" t="s">
        <v>6</v>
      </c>
      <c r="C770" s="25">
        <v>103944</v>
      </c>
      <c r="D770" s="25">
        <v>51974</v>
      </c>
      <c r="E770" s="25">
        <v>31183.200000000001</v>
      </c>
      <c r="F770" s="25">
        <v>59.997691153268939</v>
      </c>
    </row>
    <row r="771" spans="1:6">
      <c r="A771" s="22" t="s">
        <v>7</v>
      </c>
      <c r="B771" s="16" t="s">
        <v>8</v>
      </c>
      <c r="C771" s="25">
        <v>85200</v>
      </c>
      <c r="D771" s="25">
        <v>42600</v>
      </c>
      <c r="E771" s="25">
        <v>25560</v>
      </c>
      <c r="F771" s="25">
        <v>60</v>
      </c>
    </row>
    <row r="772" spans="1:6">
      <c r="A772" s="22" t="s">
        <v>9</v>
      </c>
      <c r="B772" s="16" t="s">
        <v>10</v>
      </c>
      <c r="C772" s="25">
        <v>85200</v>
      </c>
      <c r="D772" s="25">
        <v>42600</v>
      </c>
      <c r="E772" s="25">
        <v>25560</v>
      </c>
      <c r="F772" s="25">
        <v>60</v>
      </c>
    </row>
    <row r="773" spans="1:6">
      <c r="A773" s="22" t="s">
        <v>11</v>
      </c>
      <c r="B773" s="16" t="s">
        <v>12</v>
      </c>
      <c r="C773" s="25">
        <v>18744</v>
      </c>
      <c r="D773" s="25">
        <v>9374</v>
      </c>
      <c r="E773" s="25">
        <v>5623.2</v>
      </c>
      <c r="F773" s="25">
        <v>59.987198634521008</v>
      </c>
    </row>
    <row r="774" spans="1:6" ht="62.4">
      <c r="A774" s="21" t="s">
        <v>213</v>
      </c>
      <c r="B774" s="15" t="s">
        <v>107</v>
      </c>
      <c r="C774" s="24">
        <v>1786700</v>
      </c>
      <c r="D774" s="24">
        <v>1200000</v>
      </c>
      <c r="E774" s="24">
        <v>1110428.3999999999</v>
      </c>
      <c r="F774" s="24">
        <v>92.535699999999991</v>
      </c>
    </row>
    <row r="775" spans="1:6">
      <c r="A775" s="22" t="s">
        <v>3</v>
      </c>
      <c r="B775" s="16" t="s">
        <v>4</v>
      </c>
      <c r="C775" s="25">
        <v>1786700</v>
      </c>
      <c r="D775" s="25">
        <v>1200000</v>
      </c>
      <c r="E775" s="25">
        <v>1110428.3999999999</v>
      </c>
      <c r="F775" s="25">
        <v>92.535699999999991</v>
      </c>
    </row>
    <row r="776" spans="1:6">
      <c r="A776" s="22" t="s">
        <v>5</v>
      </c>
      <c r="B776" s="16" t="s">
        <v>6</v>
      </c>
      <c r="C776" s="25">
        <v>806700</v>
      </c>
      <c r="D776" s="25">
        <v>469000</v>
      </c>
      <c r="E776" s="25">
        <v>455304</v>
      </c>
      <c r="F776" s="25">
        <v>97.079744136460562</v>
      </c>
    </row>
    <row r="777" spans="1:6">
      <c r="A777" s="22" t="s">
        <v>7</v>
      </c>
      <c r="B777" s="16" t="s">
        <v>8</v>
      </c>
      <c r="C777" s="25">
        <v>661200</v>
      </c>
      <c r="D777" s="25">
        <v>384100</v>
      </c>
      <c r="E777" s="25">
        <v>373200</v>
      </c>
      <c r="F777" s="25">
        <v>97.162197344441552</v>
      </c>
    </row>
    <row r="778" spans="1:6">
      <c r="A778" s="22" t="s">
        <v>9</v>
      </c>
      <c r="B778" s="16" t="s">
        <v>10</v>
      </c>
      <c r="C778" s="25">
        <v>661200</v>
      </c>
      <c r="D778" s="25">
        <v>384100</v>
      </c>
      <c r="E778" s="25">
        <v>373200</v>
      </c>
      <c r="F778" s="25">
        <v>97.162197344441552</v>
      </c>
    </row>
    <row r="779" spans="1:6">
      <c r="A779" s="22" t="s">
        <v>11</v>
      </c>
      <c r="B779" s="16" t="s">
        <v>12</v>
      </c>
      <c r="C779" s="25">
        <v>145500</v>
      </c>
      <c r="D779" s="25">
        <v>84900</v>
      </c>
      <c r="E779" s="25">
        <v>82104</v>
      </c>
      <c r="F779" s="25">
        <v>96.706713780918733</v>
      </c>
    </row>
    <row r="780" spans="1:6">
      <c r="A780" s="22" t="s">
        <v>13</v>
      </c>
      <c r="B780" s="16" t="s">
        <v>14</v>
      </c>
      <c r="C780" s="25">
        <v>160000</v>
      </c>
      <c r="D780" s="25">
        <v>160000</v>
      </c>
      <c r="E780" s="25">
        <v>149928.4</v>
      </c>
      <c r="F780" s="25">
        <v>93.705249999999992</v>
      </c>
    </row>
    <row r="781" spans="1:6">
      <c r="A781" s="22" t="s">
        <v>15</v>
      </c>
      <c r="B781" s="16" t="s">
        <v>16</v>
      </c>
      <c r="C781" s="25">
        <v>93000</v>
      </c>
      <c r="D781" s="25">
        <v>93000</v>
      </c>
      <c r="E781" s="25">
        <v>82928.399999999994</v>
      </c>
      <c r="F781" s="25">
        <v>89.170322580645163</v>
      </c>
    </row>
    <row r="782" spans="1:6">
      <c r="A782" s="22" t="s">
        <v>19</v>
      </c>
      <c r="B782" s="16" t="s">
        <v>20</v>
      </c>
      <c r="C782" s="25">
        <v>67000</v>
      </c>
      <c r="D782" s="25">
        <v>67000</v>
      </c>
      <c r="E782" s="25">
        <v>67000</v>
      </c>
      <c r="F782" s="25">
        <v>100</v>
      </c>
    </row>
    <row r="783" spans="1:6">
      <c r="A783" s="22" t="s">
        <v>176</v>
      </c>
      <c r="B783" s="16" t="s">
        <v>35</v>
      </c>
      <c r="C783" s="25">
        <v>820000</v>
      </c>
      <c r="D783" s="25">
        <v>571000</v>
      </c>
      <c r="E783" s="25">
        <v>505196</v>
      </c>
      <c r="F783" s="25">
        <v>88.475656742556922</v>
      </c>
    </row>
    <row r="784" spans="1:6">
      <c r="A784" s="22" t="s">
        <v>177</v>
      </c>
      <c r="B784" s="16" t="s">
        <v>36</v>
      </c>
      <c r="C784" s="25">
        <v>820000</v>
      </c>
      <c r="D784" s="25">
        <v>571000</v>
      </c>
      <c r="E784" s="25">
        <v>505196</v>
      </c>
      <c r="F784" s="25">
        <v>88.475656742556922</v>
      </c>
    </row>
    <row r="785" spans="1:6" ht="46.8">
      <c r="A785" s="3" t="s">
        <v>108</v>
      </c>
      <c r="B785" s="4" t="s">
        <v>130</v>
      </c>
      <c r="C785" s="7">
        <v>144991210</v>
      </c>
      <c r="D785" s="7">
        <v>102624710</v>
      </c>
      <c r="E785" s="7">
        <v>91023941.36999999</v>
      </c>
      <c r="F785" s="7">
        <v>88.695930414809439</v>
      </c>
    </row>
    <row r="786" spans="1:6">
      <c r="A786" s="22" t="s">
        <v>3</v>
      </c>
      <c r="B786" s="16" t="s">
        <v>4</v>
      </c>
      <c r="C786" s="25">
        <v>144991210</v>
      </c>
      <c r="D786" s="25">
        <v>102624710</v>
      </c>
      <c r="E786" s="25">
        <v>91023941.36999999</v>
      </c>
      <c r="F786" s="25">
        <v>88.695930414809439</v>
      </c>
    </row>
    <row r="787" spans="1:6">
      <c r="A787" s="22" t="s">
        <v>5</v>
      </c>
      <c r="B787" s="16" t="s">
        <v>6</v>
      </c>
      <c r="C787" s="25">
        <v>3502400</v>
      </c>
      <c r="D787" s="25">
        <v>2160400</v>
      </c>
      <c r="E787" s="25">
        <v>1897429.4400000002</v>
      </c>
      <c r="F787" s="25">
        <v>87.827691168302181</v>
      </c>
    </row>
    <row r="788" spans="1:6">
      <c r="A788" s="22" t="s">
        <v>7</v>
      </c>
      <c r="B788" s="16" t="s">
        <v>8</v>
      </c>
      <c r="C788" s="25">
        <v>2870700</v>
      </c>
      <c r="D788" s="25">
        <v>1770700</v>
      </c>
      <c r="E788" s="25">
        <v>1554584.37</v>
      </c>
      <c r="F788" s="25">
        <v>87.794904275145427</v>
      </c>
    </row>
    <row r="789" spans="1:6">
      <c r="A789" s="22" t="s">
        <v>9</v>
      </c>
      <c r="B789" s="16" t="s">
        <v>10</v>
      </c>
      <c r="C789" s="25">
        <v>2870700</v>
      </c>
      <c r="D789" s="25">
        <v>1770700</v>
      </c>
      <c r="E789" s="25">
        <v>1554584.37</v>
      </c>
      <c r="F789" s="25">
        <v>87.794904275145427</v>
      </c>
    </row>
    <row r="790" spans="1:6">
      <c r="A790" s="22" t="s">
        <v>11</v>
      </c>
      <c r="B790" s="16" t="s">
        <v>12</v>
      </c>
      <c r="C790" s="25">
        <v>631700</v>
      </c>
      <c r="D790" s="25">
        <v>389700</v>
      </c>
      <c r="E790" s="25">
        <v>342845.07</v>
      </c>
      <c r="F790" s="25">
        <v>87.976666666666674</v>
      </c>
    </row>
    <row r="791" spans="1:6">
      <c r="A791" s="22" t="s">
        <v>13</v>
      </c>
      <c r="B791" s="16" t="s">
        <v>14</v>
      </c>
      <c r="C791" s="25">
        <v>46814100</v>
      </c>
      <c r="D791" s="25">
        <v>29368100</v>
      </c>
      <c r="E791" s="25">
        <v>22456353.539999999</v>
      </c>
      <c r="F791" s="25">
        <v>76.465122156353317</v>
      </c>
    </row>
    <row r="792" spans="1:6">
      <c r="A792" s="22" t="s">
        <v>15</v>
      </c>
      <c r="B792" s="16" t="s">
        <v>16</v>
      </c>
      <c r="C792" s="25">
        <v>202800</v>
      </c>
      <c r="D792" s="25">
        <v>185800</v>
      </c>
      <c r="E792" s="25">
        <v>152310.5</v>
      </c>
      <c r="F792" s="25">
        <v>81.97551130247578</v>
      </c>
    </row>
    <row r="793" spans="1:6">
      <c r="A793" s="22" t="s">
        <v>19</v>
      </c>
      <c r="B793" s="16" t="s">
        <v>20</v>
      </c>
      <c r="C793" s="25">
        <v>36344300</v>
      </c>
      <c r="D793" s="25">
        <v>23170900</v>
      </c>
      <c r="E793" s="25">
        <v>18803685.859999999</v>
      </c>
      <c r="F793" s="25">
        <v>81.152160080100472</v>
      </c>
    </row>
    <row r="794" spans="1:6">
      <c r="A794" s="22" t="s">
        <v>21</v>
      </c>
      <c r="B794" s="16" t="s">
        <v>22</v>
      </c>
      <c r="C794" s="25">
        <v>12600</v>
      </c>
      <c r="D794" s="25">
        <v>12600</v>
      </c>
      <c r="E794" s="25">
        <v>12523.78</v>
      </c>
      <c r="F794" s="25">
        <v>99.395079365079368</v>
      </c>
    </row>
    <row r="795" spans="1:6">
      <c r="A795" s="22" t="s">
        <v>166</v>
      </c>
      <c r="B795" s="16" t="s">
        <v>23</v>
      </c>
      <c r="C795" s="25">
        <v>9979400</v>
      </c>
      <c r="D795" s="25">
        <v>5723800</v>
      </c>
      <c r="E795" s="25">
        <v>3473483.4</v>
      </c>
      <c r="F795" s="25">
        <v>60.684919109682376</v>
      </c>
    </row>
    <row r="796" spans="1:6">
      <c r="A796" s="22" t="s">
        <v>167</v>
      </c>
      <c r="B796" s="16" t="s">
        <v>24</v>
      </c>
      <c r="C796" s="25">
        <v>8600</v>
      </c>
      <c r="D796" s="25">
        <v>5300</v>
      </c>
      <c r="E796" s="25">
        <v>2442.4499999999998</v>
      </c>
      <c r="F796" s="25">
        <v>46.083962264150941</v>
      </c>
    </row>
    <row r="797" spans="1:6">
      <c r="A797" s="22" t="s">
        <v>168</v>
      </c>
      <c r="B797" s="16" t="s">
        <v>25</v>
      </c>
      <c r="C797" s="25">
        <v>600</v>
      </c>
      <c r="D797" s="25">
        <v>350</v>
      </c>
      <c r="E797" s="25">
        <v>59.28</v>
      </c>
      <c r="F797" s="25">
        <v>16.937142857142856</v>
      </c>
    </row>
    <row r="798" spans="1:6">
      <c r="A798" s="22" t="s">
        <v>169</v>
      </c>
      <c r="B798" s="16" t="s">
        <v>26</v>
      </c>
      <c r="C798" s="25">
        <v>9955200</v>
      </c>
      <c r="D798" s="25">
        <v>5703150</v>
      </c>
      <c r="E798" s="25">
        <v>3470776.23</v>
      </c>
      <c r="F798" s="25">
        <v>60.857179453459928</v>
      </c>
    </row>
    <row r="799" spans="1:6">
      <c r="A799" s="22" t="s">
        <v>170</v>
      </c>
      <c r="B799" s="16" t="s">
        <v>27</v>
      </c>
      <c r="C799" s="25">
        <v>15000</v>
      </c>
      <c r="D799" s="25">
        <v>15000</v>
      </c>
      <c r="E799" s="25">
        <v>205.44</v>
      </c>
      <c r="F799" s="25">
        <v>1.3695999999999999</v>
      </c>
    </row>
    <row r="800" spans="1:6" ht="31.2">
      <c r="A800" s="22" t="s">
        <v>29</v>
      </c>
      <c r="B800" s="16" t="s">
        <v>30</v>
      </c>
      <c r="C800" s="25">
        <v>275000</v>
      </c>
      <c r="D800" s="25">
        <v>275000</v>
      </c>
      <c r="E800" s="25">
        <v>14350</v>
      </c>
      <c r="F800" s="25">
        <v>5.2181818181818187</v>
      </c>
    </row>
    <row r="801" spans="1:6" ht="31.2">
      <c r="A801" s="22" t="s">
        <v>172</v>
      </c>
      <c r="B801" s="16" t="s">
        <v>173</v>
      </c>
      <c r="C801" s="25">
        <v>55000</v>
      </c>
      <c r="D801" s="25">
        <v>55000</v>
      </c>
      <c r="E801" s="25">
        <v>0</v>
      </c>
      <c r="F801" s="25">
        <v>0</v>
      </c>
    </row>
    <row r="802" spans="1:6" ht="46.8">
      <c r="A802" s="22" t="s">
        <v>31</v>
      </c>
      <c r="B802" s="16" t="s">
        <v>32</v>
      </c>
      <c r="C802" s="25">
        <v>220000</v>
      </c>
      <c r="D802" s="25">
        <v>220000</v>
      </c>
      <c r="E802" s="25">
        <v>14350</v>
      </c>
      <c r="F802" s="25">
        <v>6.5227272727272734</v>
      </c>
    </row>
    <row r="803" spans="1:6">
      <c r="A803" s="22" t="s">
        <v>174</v>
      </c>
      <c r="B803" s="16" t="s">
        <v>33</v>
      </c>
      <c r="C803" s="25">
        <v>94657310</v>
      </c>
      <c r="D803" s="25">
        <v>71084310</v>
      </c>
      <c r="E803" s="25">
        <v>66664018.210000001</v>
      </c>
      <c r="F803" s="25">
        <v>93.781621021572832</v>
      </c>
    </row>
    <row r="804" spans="1:6" ht="31.2">
      <c r="A804" s="22" t="s">
        <v>175</v>
      </c>
      <c r="B804" s="16" t="s">
        <v>34</v>
      </c>
      <c r="C804" s="25">
        <v>94657310</v>
      </c>
      <c r="D804" s="25">
        <v>71084310</v>
      </c>
      <c r="E804" s="25">
        <v>66664018.210000001</v>
      </c>
      <c r="F804" s="25">
        <v>93.781621021572832</v>
      </c>
    </row>
    <row r="805" spans="1:6">
      <c r="A805" s="22" t="s">
        <v>37</v>
      </c>
      <c r="B805" s="16" t="s">
        <v>38</v>
      </c>
      <c r="C805" s="25">
        <v>17400</v>
      </c>
      <c r="D805" s="25">
        <v>11900</v>
      </c>
      <c r="E805" s="25">
        <v>6140.18</v>
      </c>
      <c r="F805" s="25">
        <v>51.598151260504196</v>
      </c>
    </row>
    <row r="806" spans="1:6" ht="46.8">
      <c r="A806" s="21" t="s">
        <v>59</v>
      </c>
      <c r="B806" s="15" t="s">
        <v>60</v>
      </c>
      <c r="C806" s="24">
        <v>4294900</v>
      </c>
      <c r="D806" s="24">
        <v>2882300</v>
      </c>
      <c r="E806" s="24">
        <v>2123342.35</v>
      </c>
      <c r="F806" s="24">
        <v>73.668332581618841</v>
      </c>
    </row>
    <row r="807" spans="1:6">
      <c r="A807" s="22" t="s">
        <v>3</v>
      </c>
      <c r="B807" s="16" t="s">
        <v>4</v>
      </c>
      <c r="C807" s="25">
        <v>4294900</v>
      </c>
      <c r="D807" s="25">
        <v>2882300</v>
      </c>
      <c r="E807" s="25">
        <v>2123342.35</v>
      </c>
      <c r="F807" s="25">
        <v>73.668332581618841</v>
      </c>
    </row>
    <row r="808" spans="1:6">
      <c r="A808" s="22" t="s">
        <v>5</v>
      </c>
      <c r="B808" s="16" t="s">
        <v>6</v>
      </c>
      <c r="C808" s="25">
        <v>3502400</v>
      </c>
      <c r="D808" s="25">
        <v>2160400</v>
      </c>
      <c r="E808" s="25">
        <v>1897429.4400000002</v>
      </c>
      <c r="F808" s="25">
        <v>87.827691168302181</v>
      </c>
    </row>
    <row r="809" spans="1:6">
      <c r="A809" s="22" t="s">
        <v>7</v>
      </c>
      <c r="B809" s="16" t="s">
        <v>8</v>
      </c>
      <c r="C809" s="25">
        <v>2870700</v>
      </c>
      <c r="D809" s="25">
        <v>1770700</v>
      </c>
      <c r="E809" s="25">
        <v>1554584.37</v>
      </c>
      <c r="F809" s="25">
        <v>87.794904275145427</v>
      </c>
    </row>
    <row r="810" spans="1:6">
      <c r="A810" s="22" t="s">
        <v>9</v>
      </c>
      <c r="B810" s="16" t="s">
        <v>10</v>
      </c>
      <c r="C810" s="25">
        <v>2870700</v>
      </c>
      <c r="D810" s="25">
        <v>1770700</v>
      </c>
      <c r="E810" s="25">
        <v>1554584.37</v>
      </c>
      <c r="F810" s="25">
        <v>87.794904275145427</v>
      </c>
    </row>
    <row r="811" spans="1:6">
      <c r="A811" s="22" t="s">
        <v>11</v>
      </c>
      <c r="B811" s="16" t="s">
        <v>12</v>
      </c>
      <c r="C811" s="25">
        <v>631700</v>
      </c>
      <c r="D811" s="25">
        <v>389700</v>
      </c>
      <c r="E811" s="25">
        <v>342845.07</v>
      </c>
      <c r="F811" s="25">
        <v>87.976666666666674</v>
      </c>
    </row>
    <row r="812" spans="1:6">
      <c r="A812" s="22" t="s">
        <v>13</v>
      </c>
      <c r="B812" s="16" t="s">
        <v>14</v>
      </c>
      <c r="C812" s="25">
        <v>775100</v>
      </c>
      <c r="D812" s="25">
        <v>710000</v>
      </c>
      <c r="E812" s="25">
        <v>219772.73</v>
      </c>
      <c r="F812" s="25">
        <v>30.953905633802819</v>
      </c>
    </row>
    <row r="813" spans="1:6">
      <c r="A813" s="22" t="s">
        <v>15</v>
      </c>
      <c r="B813" s="16" t="s">
        <v>16</v>
      </c>
      <c r="C813" s="25">
        <v>202800</v>
      </c>
      <c r="D813" s="25">
        <v>185800</v>
      </c>
      <c r="E813" s="25">
        <v>152310.5</v>
      </c>
      <c r="F813" s="25">
        <v>81.97551130247578</v>
      </c>
    </row>
    <row r="814" spans="1:6">
      <c r="A814" s="22" t="s">
        <v>19</v>
      </c>
      <c r="B814" s="16" t="s">
        <v>20</v>
      </c>
      <c r="C814" s="25">
        <v>545300</v>
      </c>
      <c r="D814" s="25">
        <v>502800</v>
      </c>
      <c r="E814" s="25">
        <v>51449.69</v>
      </c>
      <c r="F814" s="25">
        <v>10.23263524264121</v>
      </c>
    </row>
    <row r="815" spans="1:6">
      <c r="A815" s="22" t="s">
        <v>21</v>
      </c>
      <c r="B815" s="16" t="s">
        <v>22</v>
      </c>
      <c r="C815" s="25">
        <v>12600</v>
      </c>
      <c r="D815" s="25">
        <v>12600</v>
      </c>
      <c r="E815" s="25">
        <v>12523.78</v>
      </c>
      <c r="F815" s="25">
        <v>99.395079365079368</v>
      </c>
    </row>
    <row r="816" spans="1:6">
      <c r="A816" s="22" t="s">
        <v>166</v>
      </c>
      <c r="B816" s="16" t="s">
        <v>23</v>
      </c>
      <c r="C816" s="25">
        <v>14400</v>
      </c>
      <c r="D816" s="25">
        <v>8800</v>
      </c>
      <c r="E816" s="25">
        <v>3488.76</v>
      </c>
      <c r="F816" s="25">
        <v>39.645000000000003</v>
      </c>
    </row>
    <row r="817" spans="1:6">
      <c r="A817" s="22" t="s">
        <v>167</v>
      </c>
      <c r="B817" s="16" t="s">
        <v>24</v>
      </c>
      <c r="C817" s="25">
        <v>8600</v>
      </c>
      <c r="D817" s="25">
        <v>5300</v>
      </c>
      <c r="E817" s="25">
        <v>2442.4499999999998</v>
      </c>
      <c r="F817" s="25">
        <v>46.083962264150941</v>
      </c>
    </row>
    <row r="818" spans="1:6">
      <c r="A818" s="22" t="s">
        <v>168</v>
      </c>
      <c r="B818" s="16" t="s">
        <v>25</v>
      </c>
      <c r="C818" s="25">
        <v>600</v>
      </c>
      <c r="D818" s="25">
        <v>350</v>
      </c>
      <c r="E818" s="25">
        <v>59.28</v>
      </c>
      <c r="F818" s="25">
        <v>16.937142857142856</v>
      </c>
    </row>
    <row r="819" spans="1:6">
      <c r="A819" s="22" t="s">
        <v>169</v>
      </c>
      <c r="B819" s="16" t="s">
        <v>26</v>
      </c>
      <c r="C819" s="25">
        <v>5200</v>
      </c>
      <c r="D819" s="25">
        <v>3150</v>
      </c>
      <c r="E819" s="25">
        <v>987.03</v>
      </c>
      <c r="F819" s="25">
        <v>31.334285714285713</v>
      </c>
    </row>
    <row r="820" spans="1:6">
      <c r="A820" s="22" t="s">
        <v>37</v>
      </c>
      <c r="B820" s="16" t="s">
        <v>38</v>
      </c>
      <c r="C820" s="25">
        <v>17400</v>
      </c>
      <c r="D820" s="25">
        <v>11900</v>
      </c>
      <c r="E820" s="25">
        <v>6140.18</v>
      </c>
      <c r="F820" s="25">
        <v>51.598151260504196</v>
      </c>
    </row>
    <row r="821" spans="1:6" ht="31.2">
      <c r="A821" s="21" t="s">
        <v>41</v>
      </c>
      <c r="B821" s="15" t="s">
        <v>42</v>
      </c>
      <c r="C821" s="24">
        <v>25000</v>
      </c>
      <c r="D821" s="24">
        <v>25000</v>
      </c>
      <c r="E821" s="24">
        <v>2200</v>
      </c>
      <c r="F821" s="24">
        <v>8.7999999999999989</v>
      </c>
    </row>
    <row r="822" spans="1:6">
      <c r="A822" s="22" t="s">
        <v>3</v>
      </c>
      <c r="B822" s="16" t="s">
        <v>4</v>
      </c>
      <c r="C822" s="25">
        <v>25000</v>
      </c>
      <c r="D822" s="25">
        <v>25000</v>
      </c>
      <c r="E822" s="25">
        <v>2200</v>
      </c>
      <c r="F822" s="25">
        <v>8.7999999999999989</v>
      </c>
    </row>
    <row r="823" spans="1:6">
      <c r="A823" s="22" t="s">
        <v>13</v>
      </c>
      <c r="B823" s="16" t="s">
        <v>14</v>
      </c>
      <c r="C823" s="25">
        <v>25000</v>
      </c>
      <c r="D823" s="25">
        <v>25000</v>
      </c>
      <c r="E823" s="25">
        <v>2200</v>
      </c>
      <c r="F823" s="25">
        <v>8.7999999999999989</v>
      </c>
    </row>
    <row r="824" spans="1:6" ht="31.2">
      <c r="A824" s="22" t="s">
        <v>29</v>
      </c>
      <c r="B824" s="16" t="s">
        <v>30</v>
      </c>
      <c r="C824" s="25">
        <v>25000</v>
      </c>
      <c r="D824" s="25">
        <v>25000</v>
      </c>
      <c r="E824" s="25">
        <v>2200</v>
      </c>
      <c r="F824" s="25">
        <v>8.7999999999999989</v>
      </c>
    </row>
    <row r="825" spans="1:6" ht="46.8">
      <c r="A825" s="22" t="s">
        <v>31</v>
      </c>
      <c r="B825" s="16" t="s">
        <v>32</v>
      </c>
      <c r="C825" s="25">
        <v>25000</v>
      </c>
      <c r="D825" s="25">
        <v>25000</v>
      </c>
      <c r="E825" s="25">
        <v>2200</v>
      </c>
      <c r="F825" s="25">
        <v>8.7999999999999989</v>
      </c>
    </row>
    <row r="826" spans="1:6">
      <c r="A826" s="21" t="s">
        <v>43</v>
      </c>
      <c r="B826" s="15" t="s">
        <v>44</v>
      </c>
      <c r="C826" s="24">
        <v>99000</v>
      </c>
      <c r="D826" s="24">
        <v>58100</v>
      </c>
      <c r="E826" s="24">
        <v>49900</v>
      </c>
      <c r="F826" s="24">
        <v>85.88640275387263</v>
      </c>
    </row>
    <row r="827" spans="1:6">
      <c r="A827" s="22" t="s">
        <v>3</v>
      </c>
      <c r="B827" s="16" t="s">
        <v>4</v>
      </c>
      <c r="C827" s="25">
        <v>99000</v>
      </c>
      <c r="D827" s="25">
        <v>58100</v>
      </c>
      <c r="E827" s="25">
        <v>49900</v>
      </c>
      <c r="F827" s="25">
        <v>85.88640275387263</v>
      </c>
    </row>
    <row r="828" spans="1:6">
      <c r="A828" s="22" t="s">
        <v>13</v>
      </c>
      <c r="B828" s="16" t="s">
        <v>14</v>
      </c>
      <c r="C828" s="25">
        <v>99000</v>
      </c>
      <c r="D828" s="25">
        <v>58100</v>
      </c>
      <c r="E828" s="25">
        <v>49900</v>
      </c>
      <c r="F828" s="25">
        <v>85.88640275387263</v>
      </c>
    </row>
    <row r="829" spans="1:6">
      <c r="A829" s="22" t="s">
        <v>19</v>
      </c>
      <c r="B829" s="16" t="s">
        <v>20</v>
      </c>
      <c r="C829" s="25">
        <v>99000</v>
      </c>
      <c r="D829" s="25">
        <v>58100</v>
      </c>
      <c r="E829" s="25">
        <v>49900</v>
      </c>
      <c r="F829" s="25">
        <v>85.88640275387263</v>
      </c>
    </row>
    <row r="830" spans="1:6">
      <c r="A830" s="21" t="s">
        <v>109</v>
      </c>
      <c r="B830" s="15" t="s">
        <v>110</v>
      </c>
      <c r="C830" s="24">
        <v>30000</v>
      </c>
      <c r="D830" s="24">
        <v>20000</v>
      </c>
      <c r="E830" s="24">
        <v>9763.66</v>
      </c>
      <c r="F830" s="24">
        <v>48.818300000000001</v>
      </c>
    </row>
    <row r="831" spans="1:6">
      <c r="A831" s="22" t="s">
        <v>3</v>
      </c>
      <c r="B831" s="16" t="s">
        <v>4</v>
      </c>
      <c r="C831" s="25">
        <v>30000</v>
      </c>
      <c r="D831" s="25">
        <v>20000</v>
      </c>
      <c r="E831" s="25">
        <v>9763.66</v>
      </c>
      <c r="F831" s="25">
        <v>48.818300000000001</v>
      </c>
    </row>
    <row r="832" spans="1:6">
      <c r="A832" s="22" t="s">
        <v>174</v>
      </c>
      <c r="B832" s="16" t="s">
        <v>33</v>
      </c>
      <c r="C832" s="25">
        <v>30000</v>
      </c>
      <c r="D832" s="25">
        <v>20000</v>
      </c>
      <c r="E832" s="25">
        <v>9763.66</v>
      </c>
      <c r="F832" s="25">
        <v>48.818300000000001</v>
      </c>
    </row>
    <row r="833" spans="1:6" ht="31.2">
      <c r="A833" s="22" t="s">
        <v>175</v>
      </c>
      <c r="B833" s="16" t="s">
        <v>34</v>
      </c>
      <c r="C833" s="25">
        <v>30000</v>
      </c>
      <c r="D833" s="25">
        <v>20000</v>
      </c>
      <c r="E833" s="25">
        <v>9763.66</v>
      </c>
      <c r="F833" s="25">
        <v>48.818300000000001</v>
      </c>
    </row>
    <row r="834" spans="1:6" ht="31.2">
      <c r="A834" s="21" t="s">
        <v>155</v>
      </c>
      <c r="B834" s="15" t="s">
        <v>156</v>
      </c>
      <c r="C834" s="24">
        <v>319069</v>
      </c>
      <c r="D834" s="24">
        <v>319069</v>
      </c>
      <c r="E834" s="24">
        <v>0</v>
      </c>
      <c r="F834" s="24">
        <v>0</v>
      </c>
    </row>
    <row r="835" spans="1:6">
      <c r="A835" s="22" t="s">
        <v>3</v>
      </c>
      <c r="B835" s="16" t="s">
        <v>4</v>
      </c>
      <c r="C835" s="25">
        <v>319069</v>
      </c>
      <c r="D835" s="25">
        <v>319069</v>
      </c>
      <c r="E835" s="25">
        <v>0</v>
      </c>
      <c r="F835" s="25">
        <v>0</v>
      </c>
    </row>
    <row r="836" spans="1:6">
      <c r="A836" s="22" t="s">
        <v>174</v>
      </c>
      <c r="B836" s="16" t="s">
        <v>33</v>
      </c>
      <c r="C836" s="25">
        <v>319069</v>
      </c>
      <c r="D836" s="25">
        <v>319069</v>
      </c>
      <c r="E836" s="25">
        <v>0</v>
      </c>
      <c r="F836" s="25">
        <v>0</v>
      </c>
    </row>
    <row r="837" spans="1:6" ht="31.2">
      <c r="A837" s="22" t="s">
        <v>175</v>
      </c>
      <c r="B837" s="16" t="s">
        <v>34</v>
      </c>
      <c r="C837" s="25">
        <v>319069</v>
      </c>
      <c r="D837" s="25">
        <v>319069</v>
      </c>
      <c r="E837" s="25">
        <v>0</v>
      </c>
      <c r="F837" s="25">
        <v>0</v>
      </c>
    </row>
    <row r="838" spans="1:6" ht="31.2">
      <c r="A838" s="21" t="s">
        <v>214</v>
      </c>
      <c r="B838" s="15" t="s">
        <v>111</v>
      </c>
      <c r="C838" s="24">
        <v>300000</v>
      </c>
      <c r="D838" s="24">
        <v>300000</v>
      </c>
      <c r="E838" s="24">
        <v>0</v>
      </c>
      <c r="F838" s="24">
        <v>0</v>
      </c>
    </row>
    <row r="839" spans="1:6">
      <c r="A839" s="22" t="s">
        <v>3</v>
      </c>
      <c r="B839" s="16" t="s">
        <v>4</v>
      </c>
      <c r="C839" s="25">
        <v>300000</v>
      </c>
      <c r="D839" s="25">
        <v>300000</v>
      </c>
      <c r="E839" s="25">
        <v>0</v>
      </c>
      <c r="F839" s="25">
        <v>0</v>
      </c>
    </row>
    <row r="840" spans="1:6">
      <c r="A840" s="22" t="s">
        <v>174</v>
      </c>
      <c r="B840" s="16" t="s">
        <v>33</v>
      </c>
      <c r="C840" s="25">
        <v>300000</v>
      </c>
      <c r="D840" s="25">
        <v>300000</v>
      </c>
      <c r="E840" s="25">
        <v>0</v>
      </c>
      <c r="F840" s="25">
        <v>0</v>
      </c>
    </row>
    <row r="841" spans="1:6" ht="31.2">
      <c r="A841" s="22" t="s">
        <v>175</v>
      </c>
      <c r="B841" s="16" t="s">
        <v>34</v>
      </c>
      <c r="C841" s="25">
        <v>300000</v>
      </c>
      <c r="D841" s="25">
        <v>300000</v>
      </c>
      <c r="E841" s="25">
        <v>0</v>
      </c>
      <c r="F841" s="25">
        <v>0</v>
      </c>
    </row>
    <row r="842" spans="1:6" ht="31.2">
      <c r="A842" s="21" t="s">
        <v>215</v>
      </c>
      <c r="B842" s="15" t="s">
        <v>112</v>
      </c>
      <c r="C842" s="24">
        <v>1493000</v>
      </c>
      <c r="D842" s="24">
        <v>875000</v>
      </c>
      <c r="E842" s="24">
        <v>807784.05</v>
      </c>
      <c r="F842" s="24">
        <v>92.318177142857152</v>
      </c>
    </row>
    <row r="843" spans="1:6">
      <c r="A843" s="22" t="s">
        <v>3</v>
      </c>
      <c r="B843" s="16" t="s">
        <v>4</v>
      </c>
      <c r="C843" s="25">
        <v>1493000</v>
      </c>
      <c r="D843" s="25">
        <v>875000</v>
      </c>
      <c r="E843" s="25">
        <v>807784.05</v>
      </c>
      <c r="F843" s="25">
        <v>92.318177142857152</v>
      </c>
    </row>
    <row r="844" spans="1:6">
      <c r="A844" s="22" t="s">
        <v>174</v>
      </c>
      <c r="B844" s="16" t="s">
        <v>33</v>
      </c>
      <c r="C844" s="25">
        <v>1493000</v>
      </c>
      <c r="D844" s="25">
        <v>875000</v>
      </c>
      <c r="E844" s="25">
        <v>807784.05</v>
      </c>
      <c r="F844" s="25">
        <v>92.318177142857152</v>
      </c>
    </row>
    <row r="845" spans="1:6" ht="31.2">
      <c r="A845" s="22" t="s">
        <v>175</v>
      </c>
      <c r="B845" s="16" t="s">
        <v>34</v>
      </c>
      <c r="C845" s="25">
        <v>1493000</v>
      </c>
      <c r="D845" s="25">
        <v>875000</v>
      </c>
      <c r="E845" s="25">
        <v>807784.05</v>
      </c>
      <c r="F845" s="25">
        <v>92.318177142857152</v>
      </c>
    </row>
    <row r="846" spans="1:6">
      <c r="A846" s="21" t="s">
        <v>181</v>
      </c>
      <c r="B846" s="15" t="s">
        <v>51</v>
      </c>
      <c r="C846" s="24">
        <v>74535000</v>
      </c>
      <c r="D846" s="24">
        <v>44410000</v>
      </c>
      <c r="E846" s="24">
        <v>38280106.420000002</v>
      </c>
      <c r="F846" s="24">
        <v>86.197042152668331</v>
      </c>
    </row>
    <row r="847" spans="1:6">
      <c r="A847" s="22" t="s">
        <v>3</v>
      </c>
      <c r="B847" s="16" t="s">
        <v>4</v>
      </c>
      <c r="C847" s="25">
        <v>74535000</v>
      </c>
      <c r="D847" s="25">
        <v>44410000</v>
      </c>
      <c r="E847" s="25">
        <v>38280106.420000002</v>
      </c>
      <c r="F847" s="25">
        <v>86.197042152668331</v>
      </c>
    </row>
    <row r="848" spans="1:6">
      <c r="A848" s="22" t="s">
        <v>13</v>
      </c>
      <c r="B848" s="16" t="s">
        <v>14</v>
      </c>
      <c r="C848" s="25">
        <v>20160000</v>
      </c>
      <c r="D848" s="25">
        <v>12220000</v>
      </c>
      <c r="E848" s="25">
        <v>8489334.4099999983</v>
      </c>
      <c r="F848" s="25">
        <v>69.470821685761024</v>
      </c>
    </row>
    <row r="849" spans="1:6">
      <c r="A849" s="22" t="s">
        <v>19</v>
      </c>
      <c r="B849" s="16" t="s">
        <v>20</v>
      </c>
      <c r="C849" s="25">
        <v>10000000</v>
      </c>
      <c r="D849" s="25">
        <v>6310000</v>
      </c>
      <c r="E849" s="25">
        <v>5007189.7699999996</v>
      </c>
      <c r="F849" s="25">
        <v>79.35324516640253</v>
      </c>
    </row>
    <row r="850" spans="1:6">
      <c r="A850" s="22" t="s">
        <v>166</v>
      </c>
      <c r="B850" s="16" t="s">
        <v>23</v>
      </c>
      <c r="C850" s="25">
        <v>9965000</v>
      </c>
      <c r="D850" s="25">
        <v>5715000</v>
      </c>
      <c r="E850" s="25">
        <v>3469994.64</v>
      </c>
      <c r="F850" s="25">
        <v>60.717316535433078</v>
      </c>
    </row>
    <row r="851" spans="1:6">
      <c r="A851" s="22" t="s">
        <v>169</v>
      </c>
      <c r="B851" s="16" t="s">
        <v>26</v>
      </c>
      <c r="C851" s="25">
        <v>9950000</v>
      </c>
      <c r="D851" s="25">
        <v>5700000</v>
      </c>
      <c r="E851" s="25">
        <v>3469789.2</v>
      </c>
      <c r="F851" s="25">
        <v>60.873494736842105</v>
      </c>
    </row>
    <row r="852" spans="1:6">
      <c r="A852" s="22" t="s">
        <v>170</v>
      </c>
      <c r="B852" s="16" t="s">
        <v>27</v>
      </c>
      <c r="C852" s="25">
        <v>15000</v>
      </c>
      <c r="D852" s="25">
        <v>15000</v>
      </c>
      <c r="E852" s="25">
        <v>205.44</v>
      </c>
      <c r="F852" s="25">
        <v>1.3695999999999999</v>
      </c>
    </row>
    <row r="853" spans="1:6" ht="31.2">
      <c r="A853" s="22" t="s">
        <v>29</v>
      </c>
      <c r="B853" s="16" t="s">
        <v>30</v>
      </c>
      <c r="C853" s="25">
        <v>195000</v>
      </c>
      <c r="D853" s="25">
        <v>195000</v>
      </c>
      <c r="E853" s="25">
        <v>12150</v>
      </c>
      <c r="F853" s="25">
        <v>6.2307692307692308</v>
      </c>
    </row>
    <row r="854" spans="1:6" ht="46.8">
      <c r="A854" s="22" t="s">
        <v>31</v>
      </c>
      <c r="B854" s="16" t="s">
        <v>32</v>
      </c>
      <c r="C854" s="25">
        <v>195000</v>
      </c>
      <c r="D854" s="25">
        <v>195000</v>
      </c>
      <c r="E854" s="25">
        <v>12150</v>
      </c>
      <c r="F854" s="25">
        <v>6.2307692307692308</v>
      </c>
    </row>
    <row r="855" spans="1:6">
      <c r="A855" s="22" t="s">
        <v>174</v>
      </c>
      <c r="B855" s="16" t="s">
        <v>33</v>
      </c>
      <c r="C855" s="25">
        <v>54375000</v>
      </c>
      <c r="D855" s="25">
        <v>32190000</v>
      </c>
      <c r="E855" s="25">
        <v>29790772.010000002</v>
      </c>
      <c r="F855" s="25">
        <v>92.546666697732221</v>
      </c>
    </row>
    <row r="856" spans="1:6" ht="31.2">
      <c r="A856" s="22" t="s">
        <v>175</v>
      </c>
      <c r="B856" s="16" t="s">
        <v>34</v>
      </c>
      <c r="C856" s="25">
        <v>54375000</v>
      </c>
      <c r="D856" s="25">
        <v>32190000</v>
      </c>
      <c r="E856" s="25">
        <v>29790772.010000002</v>
      </c>
      <c r="F856" s="25">
        <v>92.546666697732221</v>
      </c>
    </row>
    <row r="857" spans="1:6">
      <c r="A857" s="21" t="s">
        <v>219</v>
      </c>
      <c r="B857" s="15" t="s">
        <v>117</v>
      </c>
      <c r="C857" s="24">
        <v>55000</v>
      </c>
      <c r="D857" s="24">
        <v>55000</v>
      </c>
      <c r="E857" s="24">
        <v>0</v>
      </c>
      <c r="F857" s="24">
        <v>0</v>
      </c>
    </row>
    <row r="858" spans="1:6">
      <c r="A858" s="22" t="s">
        <v>3</v>
      </c>
      <c r="B858" s="16" t="s">
        <v>4</v>
      </c>
      <c r="C858" s="25">
        <v>55000</v>
      </c>
      <c r="D858" s="25">
        <v>55000</v>
      </c>
      <c r="E858" s="25">
        <v>0</v>
      </c>
      <c r="F858" s="25">
        <v>0</v>
      </c>
    </row>
    <row r="859" spans="1:6">
      <c r="A859" s="22" t="s">
        <v>13</v>
      </c>
      <c r="B859" s="16" t="s">
        <v>14</v>
      </c>
      <c r="C859" s="25">
        <v>55000</v>
      </c>
      <c r="D859" s="25">
        <v>55000</v>
      </c>
      <c r="E859" s="25">
        <v>0</v>
      </c>
      <c r="F859" s="25">
        <v>0</v>
      </c>
    </row>
    <row r="860" spans="1:6" ht="31.2">
      <c r="A860" s="22" t="s">
        <v>29</v>
      </c>
      <c r="B860" s="16" t="s">
        <v>30</v>
      </c>
      <c r="C860" s="25">
        <v>55000</v>
      </c>
      <c r="D860" s="25">
        <v>55000</v>
      </c>
      <c r="E860" s="25">
        <v>0</v>
      </c>
      <c r="F860" s="25">
        <v>0</v>
      </c>
    </row>
    <row r="861" spans="1:6" ht="31.2">
      <c r="A861" s="22" t="s">
        <v>172</v>
      </c>
      <c r="B861" s="16" t="s">
        <v>173</v>
      </c>
      <c r="C861" s="25">
        <v>55000</v>
      </c>
      <c r="D861" s="25">
        <v>55000</v>
      </c>
      <c r="E861" s="25">
        <v>0</v>
      </c>
      <c r="F861" s="25">
        <v>0</v>
      </c>
    </row>
    <row r="862" spans="1:6" ht="46.8">
      <c r="A862" s="21" t="s">
        <v>216</v>
      </c>
      <c r="B862" s="15" t="s">
        <v>113</v>
      </c>
      <c r="C862" s="24">
        <v>25700000</v>
      </c>
      <c r="D862" s="24">
        <v>16300000</v>
      </c>
      <c r="E862" s="24">
        <v>13695146.4</v>
      </c>
      <c r="F862" s="24">
        <v>84.019303067484657</v>
      </c>
    </row>
    <row r="863" spans="1:6">
      <c r="A863" s="22" t="s">
        <v>3</v>
      </c>
      <c r="B863" s="16" t="s">
        <v>4</v>
      </c>
      <c r="C863" s="25">
        <v>25700000</v>
      </c>
      <c r="D863" s="25">
        <v>16300000</v>
      </c>
      <c r="E863" s="25">
        <v>13695146.4</v>
      </c>
      <c r="F863" s="25">
        <v>84.019303067484657</v>
      </c>
    </row>
    <row r="864" spans="1:6">
      <c r="A864" s="22" t="s">
        <v>13</v>
      </c>
      <c r="B864" s="16" t="s">
        <v>14</v>
      </c>
      <c r="C864" s="25">
        <v>25700000</v>
      </c>
      <c r="D864" s="25">
        <v>16300000</v>
      </c>
      <c r="E864" s="25">
        <v>13695146.4</v>
      </c>
      <c r="F864" s="25">
        <v>84.019303067484657</v>
      </c>
    </row>
    <row r="865" spans="1:6">
      <c r="A865" s="22" t="s">
        <v>19</v>
      </c>
      <c r="B865" s="16" t="s">
        <v>20</v>
      </c>
      <c r="C865" s="25">
        <v>25700000</v>
      </c>
      <c r="D865" s="25">
        <v>16300000</v>
      </c>
      <c r="E865" s="25">
        <v>13695146.4</v>
      </c>
      <c r="F865" s="25">
        <v>84.019303067484657</v>
      </c>
    </row>
    <row r="866" spans="1:6">
      <c r="A866" s="21" t="s">
        <v>217</v>
      </c>
      <c r="B866" s="15" t="s">
        <v>114</v>
      </c>
      <c r="C866" s="24">
        <v>36119300</v>
      </c>
      <c r="D866" s="24">
        <v>35359300</v>
      </c>
      <c r="E866" s="24">
        <v>34476305.030000001</v>
      </c>
      <c r="F866" s="24">
        <v>97.502792843749745</v>
      </c>
    </row>
    <row r="867" spans="1:6">
      <c r="A867" s="22" t="s">
        <v>3</v>
      </c>
      <c r="B867" s="16" t="s">
        <v>4</v>
      </c>
      <c r="C867" s="25">
        <v>36119300</v>
      </c>
      <c r="D867" s="25">
        <v>35359300</v>
      </c>
      <c r="E867" s="25">
        <v>34476305.030000001</v>
      </c>
      <c r="F867" s="25">
        <v>97.502792843749745</v>
      </c>
    </row>
    <row r="868" spans="1:6">
      <c r="A868" s="22" t="s">
        <v>174</v>
      </c>
      <c r="B868" s="16" t="s">
        <v>33</v>
      </c>
      <c r="C868" s="25">
        <v>36119300</v>
      </c>
      <c r="D868" s="25">
        <v>35359300</v>
      </c>
      <c r="E868" s="25">
        <v>34476305.030000001</v>
      </c>
      <c r="F868" s="25">
        <v>97.502792843749745</v>
      </c>
    </row>
    <row r="869" spans="1:6" ht="31.2">
      <c r="A869" s="22" t="s">
        <v>175</v>
      </c>
      <c r="B869" s="16" t="s">
        <v>34</v>
      </c>
      <c r="C869" s="25">
        <v>36119300</v>
      </c>
      <c r="D869" s="25">
        <v>35359300</v>
      </c>
      <c r="E869" s="25">
        <v>34476305.030000001</v>
      </c>
      <c r="F869" s="25">
        <v>97.502792843749745</v>
      </c>
    </row>
    <row r="870" spans="1:6" ht="31.2">
      <c r="A870" s="21" t="s">
        <v>218</v>
      </c>
      <c r="B870" s="15" t="s">
        <v>53</v>
      </c>
      <c r="C870" s="24">
        <v>2008241</v>
      </c>
      <c r="D870" s="24">
        <v>2008241</v>
      </c>
      <c r="E870" s="24">
        <v>1566693.46</v>
      </c>
      <c r="F870" s="24">
        <v>78.013219528931032</v>
      </c>
    </row>
    <row r="871" spans="1:6">
      <c r="A871" s="22" t="s">
        <v>3</v>
      </c>
      <c r="B871" s="16" t="s">
        <v>4</v>
      </c>
      <c r="C871" s="25">
        <v>2008241</v>
      </c>
      <c r="D871" s="25">
        <v>2008241</v>
      </c>
      <c r="E871" s="25">
        <v>1566693.46</v>
      </c>
      <c r="F871" s="25">
        <v>78.013219528931032</v>
      </c>
    </row>
    <row r="872" spans="1:6">
      <c r="A872" s="22" t="s">
        <v>174</v>
      </c>
      <c r="B872" s="16" t="s">
        <v>33</v>
      </c>
      <c r="C872" s="25">
        <v>2008241</v>
      </c>
      <c r="D872" s="25">
        <v>2008241</v>
      </c>
      <c r="E872" s="25">
        <v>1566693.46</v>
      </c>
      <c r="F872" s="25">
        <v>78.013219528931032</v>
      </c>
    </row>
    <row r="873" spans="1:6" ht="31.2">
      <c r="A873" s="22" t="s">
        <v>175</v>
      </c>
      <c r="B873" s="16" t="s">
        <v>34</v>
      </c>
      <c r="C873" s="25">
        <v>2008241</v>
      </c>
      <c r="D873" s="25">
        <v>2008241</v>
      </c>
      <c r="E873" s="25">
        <v>1566693.46</v>
      </c>
      <c r="F873" s="25">
        <v>78.013219528931032</v>
      </c>
    </row>
    <row r="874" spans="1:6">
      <c r="A874" s="21" t="s">
        <v>56</v>
      </c>
      <c r="B874" s="15" t="s">
        <v>57</v>
      </c>
      <c r="C874" s="24">
        <v>12700</v>
      </c>
      <c r="D874" s="24">
        <v>12700</v>
      </c>
      <c r="E874" s="24">
        <v>12700</v>
      </c>
      <c r="F874" s="24">
        <v>100</v>
      </c>
    </row>
    <row r="875" spans="1:6">
      <c r="A875" s="22" t="s">
        <v>3</v>
      </c>
      <c r="B875" s="16" t="s">
        <v>4</v>
      </c>
      <c r="C875" s="25">
        <v>12700</v>
      </c>
      <c r="D875" s="25">
        <v>12700</v>
      </c>
      <c r="E875" s="25">
        <v>12700</v>
      </c>
      <c r="F875" s="25">
        <v>100</v>
      </c>
    </row>
    <row r="876" spans="1:6">
      <c r="A876" s="22" t="s">
        <v>174</v>
      </c>
      <c r="B876" s="16" t="s">
        <v>33</v>
      </c>
      <c r="C876" s="25">
        <v>12700</v>
      </c>
      <c r="D876" s="25">
        <v>12700</v>
      </c>
      <c r="E876" s="25">
        <v>12700</v>
      </c>
      <c r="F876" s="25">
        <v>100</v>
      </c>
    </row>
    <row r="877" spans="1:6" ht="31.2">
      <c r="A877" s="22" t="s">
        <v>175</v>
      </c>
      <c r="B877" s="16" t="s">
        <v>34</v>
      </c>
      <c r="C877" s="25">
        <v>12700</v>
      </c>
      <c r="D877" s="25">
        <v>12700</v>
      </c>
      <c r="E877" s="25">
        <v>12700</v>
      </c>
      <c r="F877" s="25">
        <v>100</v>
      </c>
    </row>
    <row r="878" spans="1:6" ht="46.8">
      <c r="A878" s="3" t="s">
        <v>115</v>
      </c>
      <c r="B878" s="4" t="s">
        <v>131</v>
      </c>
      <c r="C878" s="7">
        <v>4485000</v>
      </c>
      <c r="D878" s="7">
        <v>2886100</v>
      </c>
      <c r="E878" s="7">
        <v>2380582.8200000003</v>
      </c>
      <c r="F878" s="7">
        <v>82.484419112296877</v>
      </c>
    </row>
    <row r="879" spans="1:6">
      <c r="A879" s="22" t="s">
        <v>3</v>
      </c>
      <c r="B879" s="16" t="s">
        <v>4</v>
      </c>
      <c r="C879" s="25">
        <v>4485000</v>
      </c>
      <c r="D879" s="25">
        <v>2886100</v>
      </c>
      <c r="E879" s="25">
        <v>2380582.8200000003</v>
      </c>
      <c r="F879" s="25">
        <v>82.484419112296877</v>
      </c>
    </row>
    <row r="880" spans="1:6">
      <c r="A880" s="22" t="s">
        <v>5</v>
      </c>
      <c r="B880" s="16" t="s">
        <v>6</v>
      </c>
      <c r="C880" s="25">
        <v>4270900</v>
      </c>
      <c r="D880" s="25">
        <v>2740650</v>
      </c>
      <c r="E880" s="25">
        <v>2307814.9900000002</v>
      </c>
      <c r="F880" s="25">
        <v>84.20684837538542</v>
      </c>
    </row>
    <row r="881" spans="1:6">
      <c r="A881" s="22" t="s">
        <v>7</v>
      </c>
      <c r="B881" s="16" t="s">
        <v>8</v>
      </c>
      <c r="C881" s="25">
        <v>3500800</v>
      </c>
      <c r="D881" s="25">
        <v>2246500</v>
      </c>
      <c r="E881" s="25">
        <v>1889440.78</v>
      </c>
      <c r="F881" s="25">
        <v>84.105977298019141</v>
      </c>
    </row>
    <row r="882" spans="1:6">
      <c r="A882" s="22" t="s">
        <v>9</v>
      </c>
      <c r="B882" s="16" t="s">
        <v>10</v>
      </c>
      <c r="C882" s="25">
        <v>3500800</v>
      </c>
      <c r="D882" s="25">
        <v>2246500</v>
      </c>
      <c r="E882" s="25">
        <v>1889440.78</v>
      </c>
      <c r="F882" s="25">
        <v>84.105977298019141</v>
      </c>
    </row>
    <row r="883" spans="1:6">
      <c r="A883" s="22" t="s">
        <v>11</v>
      </c>
      <c r="B883" s="16" t="s">
        <v>12</v>
      </c>
      <c r="C883" s="25">
        <v>770100</v>
      </c>
      <c r="D883" s="25">
        <v>494150</v>
      </c>
      <c r="E883" s="25">
        <v>418374.21</v>
      </c>
      <c r="F883" s="25">
        <v>84.665427501770722</v>
      </c>
    </row>
    <row r="884" spans="1:6">
      <c r="A884" s="22" t="s">
        <v>13</v>
      </c>
      <c r="B884" s="16" t="s">
        <v>14</v>
      </c>
      <c r="C884" s="25">
        <v>196600</v>
      </c>
      <c r="D884" s="25">
        <v>134050</v>
      </c>
      <c r="E884" s="25">
        <v>64927.17</v>
      </c>
      <c r="F884" s="25">
        <v>48.43503916449086</v>
      </c>
    </row>
    <row r="885" spans="1:6">
      <c r="A885" s="22" t="s">
        <v>15</v>
      </c>
      <c r="B885" s="16" t="s">
        <v>16</v>
      </c>
      <c r="C885" s="25">
        <v>48000</v>
      </c>
      <c r="D885" s="25">
        <v>38000</v>
      </c>
      <c r="E885" s="25">
        <v>0</v>
      </c>
      <c r="F885" s="25">
        <v>0</v>
      </c>
    </row>
    <row r="886" spans="1:6">
      <c r="A886" s="22" t="s">
        <v>19</v>
      </c>
      <c r="B886" s="16" t="s">
        <v>20</v>
      </c>
      <c r="C886" s="25">
        <v>133600</v>
      </c>
      <c r="D886" s="25">
        <v>86050</v>
      </c>
      <c r="E886" s="25">
        <v>59493.17</v>
      </c>
      <c r="F886" s="25">
        <v>69.137908192911098</v>
      </c>
    </row>
    <row r="887" spans="1:6" ht="31.2">
      <c r="A887" s="22" t="s">
        <v>29</v>
      </c>
      <c r="B887" s="16" t="s">
        <v>30</v>
      </c>
      <c r="C887" s="25">
        <v>15000</v>
      </c>
      <c r="D887" s="25">
        <v>10000</v>
      </c>
      <c r="E887" s="25">
        <v>5434</v>
      </c>
      <c r="F887" s="25">
        <v>54.339999999999996</v>
      </c>
    </row>
    <row r="888" spans="1:6" ht="46.8">
      <c r="A888" s="22" t="s">
        <v>31</v>
      </c>
      <c r="B888" s="16" t="s">
        <v>32</v>
      </c>
      <c r="C888" s="25">
        <v>15000</v>
      </c>
      <c r="D888" s="25">
        <v>10000</v>
      </c>
      <c r="E888" s="25">
        <v>5434</v>
      </c>
      <c r="F888" s="25">
        <v>54.339999999999996</v>
      </c>
    </row>
    <row r="889" spans="1:6">
      <c r="A889" s="22" t="s">
        <v>37</v>
      </c>
      <c r="B889" s="16" t="s">
        <v>38</v>
      </c>
      <c r="C889" s="25">
        <v>17500</v>
      </c>
      <c r="D889" s="25">
        <v>11400</v>
      </c>
      <c r="E889" s="25">
        <v>7840.66</v>
      </c>
      <c r="F889" s="25">
        <v>68.777719298245614</v>
      </c>
    </row>
    <row r="890" spans="1:6" ht="46.8">
      <c r="A890" s="21" t="s">
        <v>59</v>
      </c>
      <c r="B890" s="15" t="s">
        <v>60</v>
      </c>
      <c r="C890" s="24">
        <v>4386000</v>
      </c>
      <c r="D890" s="24">
        <v>2823050</v>
      </c>
      <c r="E890" s="24">
        <v>2343157.8200000003</v>
      </c>
      <c r="F890" s="24">
        <v>83.000932324967692</v>
      </c>
    </row>
    <row r="891" spans="1:6">
      <c r="A891" s="22" t="s">
        <v>3</v>
      </c>
      <c r="B891" s="16" t="s">
        <v>4</v>
      </c>
      <c r="C891" s="25">
        <v>4386000</v>
      </c>
      <c r="D891" s="25">
        <v>2823050</v>
      </c>
      <c r="E891" s="25">
        <v>2343157.8200000003</v>
      </c>
      <c r="F891" s="25">
        <v>83.000932324967692</v>
      </c>
    </row>
    <row r="892" spans="1:6">
      <c r="A892" s="22" t="s">
        <v>5</v>
      </c>
      <c r="B892" s="16" t="s">
        <v>6</v>
      </c>
      <c r="C892" s="25">
        <v>4270900</v>
      </c>
      <c r="D892" s="25">
        <v>2740650</v>
      </c>
      <c r="E892" s="25">
        <v>2307814.9900000002</v>
      </c>
      <c r="F892" s="25">
        <v>84.20684837538542</v>
      </c>
    </row>
    <row r="893" spans="1:6">
      <c r="A893" s="22" t="s">
        <v>7</v>
      </c>
      <c r="B893" s="16" t="s">
        <v>8</v>
      </c>
      <c r="C893" s="25">
        <v>3500800</v>
      </c>
      <c r="D893" s="25">
        <v>2246500</v>
      </c>
      <c r="E893" s="25">
        <v>1889440.78</v>
      </c>
      <c r="F893" s="25">
        <v>84.105977298019141</v>
      </c>
    </row>
    <row r="894" spans="1:6">
      <c r="A894" s="22" t="s">
        <v>9</v>
      </c>
      <c r="B894" s="16" t="s">
        <v>10</v>
      </c>
      <c r="C894" s="25">
        <v>3500800</v>
      </c>
      <c r="D894" s="25">
        <v>2246500</v>
      </c>
      <c r="E894" s="25">
        <v>1889440.78</v>
      </c>
      <c r="F894" s="25">
        <v>84.105977298019141</v>
      </c>
    </row>
    <row r="895" spans="1:6">
      <c r="A895" s="22" t="s">
        <v>11</v>
      </c>
      <c r="B895" s="16" t="s">
        <v>12</v>
      </c>
      <c r="C895" s="25">
        <v>770100</v>
      </c>
      <c r="D895" s="25">
        <v>494150</v>
      </c>
      <c r="E895" s="25">
        <v>418374.21</v>
      </c>
      <c r="F895" s="25">
        <v>84.665427501770722</v>
      </c>
    </row>
    <row r="896" spans="1:6">
      <c r="A896" s="22" t="s">
        <v>13</v>
      </c>
      <c r="B896" s="16" t="s">
        <v>14</v>
      </c>
      <c r="C896" s="25">
        <v>97600</v>
      </c>
      <c r="D896" s="25">
        <v>71000</v>
      </c>
      <c r="E896" s="25">
        <v>27502.17</v>
      </c>
      <c r="F896" s="25">
        <v>38.73545070422535</v>
      </c>
    </row>
    <row r="897" spans="1:6">
      <c r="A897" s="22" t="s">
        <v>15</v>
      </c>
      <c r="B897" s="16" t="s">
        <v>16</v>
      </c>
      <c r="C897" s="25">
        <v>48000</v>
      </c>
      <c r="D897" s="25">
        <v>38000</v>
      </c>
      <c r="E897" s="25">
        <v>0</v>
      </c>
      <c r="F897" s="25">
        <v>0</v>
      </c>
    </row>
    <row r="898" spans="1:6">
      <c r="A898" s="22" t="s">
        <v>19</v>
      </c>
      <c r="B898" s="16" t="s">
        <v>20</v>
      </c>
      <c r="C898" s="25">
        <v>34600</v>
      </c>
      <c r="D898" s="25">
        <v>23000</v>
      </c>
      <c r="E898" s="25">
        <v>22068.17</v>
      </c>
      <c r="F898" s="25">
        <v>95.948565217391305</v>
      </c>
    </row>
    <row r="899" spans="1:6" ht="31.2">
      <c r="A899" s="22" t="s">
        <v>29</v>
      </c>
      <c r="B899" s="16" t="s">
        <v>30</v>
      </c>
      <c r="C899" s="25">
        <v>15000</v>
      </c>
      <c r="D899" s="25">
        <v>10000</v>
      </c>
      <c r="E899" s="25">
        <v>5434</v>
      </c>
      <c r="F899" s="25">
        <v>54.339999999999996</v>
      </c>
    </row>
    <row r="900" spans="1:6" ht="46.8">
      <c r="A900" s="22" t="s">
        <v>31</v>
      </c>
      <c r="B900" s="16" t="s">
        <v>32</v>
      </c>
      <c r="C900" s="25">
        <v>15000</v>
      </c>
      <c r="D900" s="25">
        <v>10000</v>
      </c>
      <c r="E900" s="25">
        <v>5434</v>
      </c>
      <c r="F900" s="25">
        <v>54.339999999999996</v>
      </c>
    </row>
    <row r="901" spans="1:6">
      <c r="A901" s="22" t="s">
        <v>37</v>
      </c>
      <c r="B901" s="16" t="s">
        <v>38</v>
      </c>
      <c r="C901" s="25">
        <v>17500</v>
      </c>
      <c r="D901" s="25">
        <v>11400</v>
      </c>
      <c r="E901" s="25">
        <v>7840.66</v>
      </c>
      <c r="F901" s="25">
        <v>68.777719298245614</v>
      </c>
    </row>
    <row r="902" spans="1:6">
      <c r="A902" s="21" t="s">
        <v>43</v>
      </c>
      <c r="B902" s="15" t="s">
        <v>44</v>
      </c>
      <c r="C902" s="24">
        <v>99000</v>
      </c>
      <c r="D902" s="24">
        <v>63050</v>
      </c>
      <c r="E902" s="24">
        <v>37425</v>
      </c>
      <c r="F902" s="24">
        <v>59.357652656621731</v>
      </c>
    </row>
    <row r="903" spans="1:6">
      <c r="A903" s="22" t="s">
        <v>3</v>
      </c>
      <c r="B903" s="16" t="s">
        <v>4</v>
      </c>
      <c r="C903" s="25">
        <v>99000</v>
      </c>
      <c r="D903" s="25">
        <v>63050</v>
      </c>
      <c r="E903" s="25">
        <v>37425</v>
      </c>
      <c r="F903" s="25">
        <v>59.357652656621731</v>
      </c>
    </row>
    <row r="904" spans="1:6">
      <c r="A904" s="22" t="s">
        <v>13</v>
      </c>
      <c r="B904" s="16" t="s">
        <v>14</v>
      </c>
      <c r="C904" s="25">
        <v>99000</v>
      </c>
      <c r="D904" s="25">
        <v>63050</v>
      </c>
      <c r="E904" s="25">
        <v>37425</v>
      </c>
      <c r="F904" s="25">
        <v>59.357652656621731</v>
      </c>
    </row>
    <row r="905" spans="1:6">
      <c r="A905" s="22" t="s">
        <v>19</v>
      </c>
      <c r="B905" s="16" t="s">
        <v>20</v>
      </c>
      <c r="C905" s="25">
        <v>99000</v>
      </c>
      <c r="D905" s="25">
        <v>63050</v>
      </c>
      <c r="E905" s="25">
        <v>37425</v>
      </c>
      <c r="F905" s="25">
        <v>59.357652656621731</v>
      </c>
    </row>
    <row r="906" spans="1:6" ht="46.8">
      <c r="A906" s="3" t="s">
        <v>116</v>
      </c>
      <c r="B906" s="4" t="s">
        <v>132</v>
      </c>
      <c r="C906" s="7">
        <v>24436100</v>
      </c>
      <c r="D906" s="7">
        <v>14257700</v>
      </c>
      <c r="E906" s="7">
        <v>11614693.67</v>
      </c>
      <c r="F906" s="7">
        <v>81.462603856161934</v>
      </c>
    </row>
    <row r="907" spans="1:6">
      <c r="A907" s="22" t="s">
        <v>3</v>
      </c>
      <c r="B907" s="16" t="s">
        <v>4</v>
      </c>
      <c r="C907" s="25">
        <v>24436100</v>
      </c>
      <c r="D907" s="25">
        <v>14257700</v>
      </c>
      <c r="E907" s="25">
        <v>11614693.67</v>
      </c>
      <c r="F907" s="25">
        <v>81.462603856161934</v>
      </c>
    </row>
    <row r="908" spans="1:6">
      <c r="A908" s="22" t="s">
        <v>5</v>
      </c>
      <c r="B908" s="16" t="s">
        <v>6</v>
      </c>
      <c r="C908" s="25">
        <v>3675600</v>
      </c>
      <c r="D908" s="25">
        <v>2292400</v>
      </c>
      <c r="E908" s="25">
        <v>2001512.94</v>
      </c>
      <c r="F908" s="25">
        <v>87.310807014482634</v>
      </c>
    </row>
    <row r="909" spans="1:6">
      <c r="A909" s="22" t="s">
        <v>7</v>
      </c>
      <c r="B909" s="16" t="s">
        <v>8</v>
      </c>
      <c r="C909" s="25">
        <v>3012800</v>
      </c>
      <c r="D909" s="25">
        <v>1879000</v>
      </c>
      <c r="E909" s="25">
        <v>1641063.57</v>
      </c>
      <c r="F909" s="25">
        <v>87.337071314529013</v>
      </c>
    </row>
    <row r="910" spans="1:6">
      <c r="A910" s="22" t="s">
        <v>9</v>
      </c>
      <c r="B910" s="16" t="s">
        <v>10</v>
      </c>
      <c r="C910" s="25">
        <v>3012800</v>
      </c>
      <c r="D910" s="25">
        <v>1879000</v>
      </c>
      <c r="E910" s="25">
        <v>1641063.57</v>
      </c>
      <c r="F910" s="25">
        <v>87.337071314529013</v>
      </c>
    </row>
    <row r="911" spans="1:6">
      <c r="A911" s="22" t="s">
        <v>11</v>
      </c>
      <c r="B911" s="16" t="s">
        <v>12</v>
      </c>
      <c r="C911" s="25">
        <v>662800</v>
      </c>
      <c r="D911" s="25">
        <v>413400</v>
      </c>
      <c r="E911" s="25">
        <v>360449.37</v>
      </c>
      <c r="F911" s="25">
        <v>87.19142960812772</v>
      </c>
    </row>
    <row r="912" spans="1:6">
      <c r="A912" s="22" t="s">
        <v>13</v>
      </c>
      <c r="B912" s="16" t="s">
        <v>14</v>
      </c>
      <c r="C912" s="25">
        <v>737100</v>
      </c>
      <c r="D912" s="25">
        <v>500800</v>
      </c>
      <c r="E912" s="25">
        <v>293633</v>
      </c>
      <c r="F912" s="25">
        <v>58.632787539936103</v>
      </c>
    </row>
    <row r="913" spans="1:6">
      <c r="A913" s="22" t="s">
        <v>15</v>
      </c>
      <c r="B913" s="16" t="s">
        <v>16</v>
      </c>
      <c r="C913" s="25">
        <v>40000</v>
      </c>
      <c r="D913" s="25">
        <v>23700</v>
      </c>
      <c r="E913" s="25">
        <v>2700</v>
      </c>
      <c r="F913" s="25">
        <v>11.39240506329114</v>
      </c>
    </row>
    <row r="914" spans="1:6">
      <c r="A914" s="22" t="s">
        <v>19</v>
      </c>
      <c r="B914" s="16" t="s">
        <v>20</v>
      </c>
      <c r="C914" s="25">
        <v>291600</v>
      </c>
      <c r="D914" s="25">
        <v>226600</v>
      </c>
      <c r="E914" s="25">
        <v>158230.88</v>
      </c>
      <c r="F914" s="25">
        <v>69.828278905560452</v>
      </c>
    </row>
    <row r="915" spans="1:6">
      <c r="A915" s="22" t="s">
        <v>21</v>
      </c>
      <c r="B915" s="16" t="s">
        <v>22</v>
      </c>
      <c r="C915" s="25">
        <v>1000</v>
      </c>
      <c r="D915" s="25">
        <v>1000</v>
      </c>
      <c r="E915" s="25">
        <v>0</v>
      </c>
      <c r="F915" s="25">
        <v>0</v>
      </c>
    </row>
    <row r="916" spans="1:6">
      <c r="A916" s="22" t="s">
        <v>166</v>
      </c>
      <c r="B916" s="16" t="s">
        <v>23</v>
      </c>
      <c r="C916" s="25">
        <v>400000</v>
      </c>
      <c r="D916" s="25">
        <v>245000</v>
      </c>
      <c r="E916" s="25">
        <v>132702.12</v>
      </c>
      <c r="F916" s="25">
        <v>54.164130612244897</v>
      </c>
    </row>
    <row r="917" spans="1:6">
      <c r="A917" s="22" t="s">
        <v>167</v>
      </c>
      <c r="B917" s="16" t="s">
        <v>24</v>
      </c>
      <c r="C917" s="25">
        <v>250000</v>
      </c>
      <c r="D917" s="25">
        <v>140000</v>
      </c>
      <c r="E917" s="25">
        <v>95884.11</v>
      </c>
      <c r="F917" s="25">
        <v>68.488649999999993</v>
      </c>
    </row>
    <row r="918" spans="1:6">
      <c r="A918" s="22" t="s">
        <v>168</v>
      </c>
      <c r="B918" s="16" t="s">
        <v>25</v>
      </c>
      <c r="C918" s="25">
        <v>50000</v>
      </c>
      <c r="D918" s="25">
        <v>35000</v>
      </c>
      <c r="E918" s="25">
        <v>0</v>
      </c>
      <c r="F918" s="25">
        <v>0</v>
      </c>
    </row>
    <row r="919" spans="1:6">
      <c r="A919" s="22" t="s">
        <v>169</v>
      </c>
      <c r="B919" s="16" t="s">
        <v>26</v>
      </c>
      <c r="C919" s="25">
        <v>100000</v>
      </c>
      <c r="D919" s="25">
        <v>70000</v>
      </c>
      <c r="E919" s="25">
        <v>36818.01</v>
      </c>
      <c r="F919" s="25">
        <v>52.597157142857142</v>
      </c>
    </row>
    <row r="920" spans="1:6" ht="31.2">
      <c r="A920" s="22" t="s">
        <v>29</v>
      </c>
      <c r="B920" s="16" t="s">
        <v>30</v>
      </c>
      <c r="C920" s="25">
        <v>4500</v>
      </c>
      <c r="D920" s="25">
        <v>4500</v>
      </c>
      <c r="E920" s="25">
        <v>0</v>
      </c>
      <c r="F920" s="25">
        <v>0</v>
      </c>
    </row>
    <row r="921" spans="1:6" ht="46.8">
      <c r="A921" s="22" t="s">
        <v>31</v>
      </c>
      <c r="B921" s="16" t="s">
        <v>32</v>
      </c>
      <c r="C921" s="25">
        <v>4500</v>
      </c>
      <c r="D921" s="25">
        <v>4500</v>
      </c>
      <c r="E921" s="25">
        <v>0</v>
      </c>
      <c r="F921" s="25">
        <v>0</v>
      </c>
    </row>
    <row r="922" spans="1:6">
      <c r="A922" s="22" t="s">
        <v>174</v>
      </c>
      <c r="B922" s="16" t="s">
        <v>33</v>
      </c>
      <c r="C922" s="25">
        <v>19968300</v>
      </c>
      <c r="D922" s="25">
        <v>11415000</v>
      </c>
      <c r="E922" s="25">
        <v>9305553.8099999987</v>
      </c>
      <c r="F922" s="25">
        <v>81.520401314060436</v>
      </c>
    </row>
    <row r="923" spans="1:6" ht="31.2">
      <c r="A923" s="22" t="s">
        <v>175</v>
      </c>
      <c r="B923" s="16" t="s">
        <v>34</v>
      </c>
      <c r="C923" s="25">
        <v>19968300</v>
      </c>
      <c r="D923" s="25">
        <v>11415000</v>
      </c>
      <c r="E923" s="25">
        <v>9305553.8099999987</v>
      </c>
      <c r="F923" s="25">
        <v>81.520401314060436</v>
      </c>
    </row>
    <row r="924" spans="1:6">
      <c r="A924" s="22" t="s">
        <v>37</v>
      </c>
      <c r="B924" s="16" t="s">
        <v>38</v>
      </c>
      <c r="C924" s="25">
        <v>55100</v>
      </c>
      <c r="D924" s="25">
        <v>49500</v>
      </c>
      <c r="E924" s="25">
        <v>13993.92</v>
      </c>
      <c r="F924" s="25">
        <v>28.270545454545452</v>
      </c>
    </row>
    <row r="925" spans="1:6" ht="46.8">
      <c r="A925" s="21" t="s">
        <v>59</v>
      </c>
      <c r="B925" s="15" t="s">
        <v>60</v>
      </c>
      <c r="C925" s="24">
        <v>3762800</v>
      </c>
      <c r="D925" s="24">
        <v>2348700</v>
      </c>
      <c r="E925" s="24">
        <v>2023277.6999999997</v>
      </c>
      <c r="F925" s="24">
        <v>86.144577851577452</v>
      </c>
    </row>
    <row r="926" spans="1:6">
      <c r="A926" s="22" t="s">
        <v>3</v>
      </c>
      <c r="B926" s="16" t="s">
        <v>4</v>
      </c>
      <c r="C926" s="25">
        <v>3762800</v>
      </c>
      <c r="D926" s="25">
        <v>2348700</v>
      </c>
      <c r="E926" s="25">
        <v>2023277.6999999997</v>
      </c>
      <c r="F926" s="25">
        <v>86.144577851577452</v>
      </c>
    </row>
    <row r="927" spans="1:6">
      <c r="A927" s="22" t="s">
        <v>5</v>
      </c>
      <c r="B927" s="16" t="s">
        <v>6</v>
      </c>
      <c r="C927" s="25">
        <v>3675600</v>
      </c>
      <c r="D927" s="25">
        <v>2292400</v>
      </c>
      <c r="E927" s="25">
        <v>2001512.94</v>
      </c>
      <c r="F927" s="25">
        <v>87.310807014482634</v>
      </c>
    </row>
    <row r="928" spans="1:6">
      <c r="A928" s="22" t="s">
        <v>7</v>
      </c>
      <c r="B928" s="16" t="s">
        <v>8</v>
      </c>
      <c r="C928" s="25">
        <v>3012800</v>
      </c>
      <c r="D928" s="25">
        <v>1879000</v>
      </c>
      <c r="E928" s="25">
        <v>1641063.57</v>
      </c>
      <c r="F928" s="25">
        <v>87.337071314529013</v>
      </c>
    </row>
    <row r="929" spans="1:6">
      <c r="A929" s="22" t="s">
        <v>9</v>
      </c>
      <c r="B929" s="16" t="s">
        <v>10</v>
      </c>
      <c r="C929" s="25">
        <v>3012800</v>
      </c>
      <c r="D929" s="25">
        <v>1879000</v>
      </c>
      <c r="E929" s="25">
        <v>1641063.57</v>
      </c>
      <c r="F929" s="25">
        <v>87.337071314529013</v>
      </c>
    </row>
    <row r="930" spans="1:6">
      <c r="A930" s="22" t="s">
        <v>11</v>
      </c>
      <c r="B930" s="16" t="s">
        <v>12</v>
      </c>
      <c r="C930" s="25">
        <v>662800</v>
      </c>
      <c r="D930" s="25">
        <v>413400</v>
      </c>
      <c r="E930" s="25">
        <v>360449.37</v>
      </c>
      <c r="F930" s="25">
        <v>87.19142960812772</v>
      </c>
    </row>
    <row r="931" spans="1:6">
      <c r="A931" s="22" t="s">
        <v>13</v>
      </c>
      <c r="B931" s="16" t="s">
        <v>14</v>
      </c>
      <c r="C931" s="25">
        <v>72100</v>
      </c>
      <c r="D931" s="25">
        <v>46800</v>
      </c>
      <c r="E931" s="25">
        <v>15030.88</v>
      </c>
      <c r="F931" s="25">
        <v>32.117264957264958</v>
      </c>
    </row>
    <row r="932" spans="1:6">
      <c r="A932" s="22" t="s">
        <v>15</v>
      </c>
      <c r="B932" s="16" t="s">
        <v>16</v>
      </c>
      <c r="C932" s="25">
        <v>40000</v>
      </c>
      <c r="D932" s="25">
        <v>23700</v>
      </c>
      <c r="E932" s="25">
        <v>2700</v>
      </c>
      <c r="F932" s="25">
        <v>11.39240506329114</v>
      </c>
    </row>
    <row r="933" spans="1:6">
      <c r="A933" s="22" t="s">
        <v>19</v>
      </c>
      <c r="B933" s="16" t="s">
        <v>20</v>
      </c>
      <c r="C933" s="25">
        <v>26600</v>
      </c>
      <c r="D933" s="25">
        <v>17600</v>
      </c>
      <c r="E933" s="25">
        <v>12330.88</v>
      </c>
      <c r="F933" s="25">
        <v>70.061818181818182</v>
      </c>
    </row>
    <row r="934" spans="1:6">
      <c r="A934" s="22" t="s">
        <v>21</v>
      </c>
      <c r="B934" s="16" t="s">
        <v>22</v>
      </c>
      <c r="C934" s="25">
        <v>1000</v>
      </c>
      <c r="D934" s="25">
        <v>1000</v>
      </c>
      <c r="E934" s="25">
        <v>0</v>
      </c>
      <c r="F934" s="25">
        <v>0</v>
      </c>
    </row>
    <row r="935" spans="1:6" ht="31.2">
      <c r="A935" s="22" t="s">
        <v>29</v>
      </c>
      <c r="B935" s="16" t="s">
        <v>30</v>
      </c>
      <c r="C935" s="25">
        <v>4500</v>
      </c>
      <c r="D935" s="25">
        <v>4500</v>
      </c>
      <c r="E935" s="25">
        <v>0</v>
      </c>
      <c r="F935" s="25">
        <v>0</v>
      </c>
    </row>
    <row r="936" spans="1:6" ht="46.8">
      <c r="A936" s="22" t="s">
        <v>31</v>
      </c>
      <c r="B936" s="16" t="s">
        <v>32</v>
      </c>
      <c r="C936" s="25">
        <v>4500</v>
      </c>
      <c r="D936" s="25">
        <v>4500</v>
      </c>
      <c r="E936" s="25">
        <v>0</v>
      </c>
      <c r="F936" s="25">
        <v>0</v>
      </c>
    </row>
    <row r="937" spans="1:6">
      <c r="A937" s="22" t="s">
        <v>37</v>
      </c>
      <c r="B937" s="16" t="s">
        <v>38</v>
      </c>
      <c r="C937" s="25">
        <v>15100</v>
      </c>
      <c r="D937" s="25">
        <v>9500</v>
      </c>
      <c r="E937" s="25">
        <v>6733.88</v>
      </c>
      <c r="F937" s="25">
        <v>70.882947368421057</v>
      </c>
    </row>
    <row r="938" spans="1:6">
      <c r="A938" s="21" t="s">
        <v>43</v>
      </c>
      <c r="B938" s="15" t="s">
        <v>44</v>
      </c>
      <c r="C938" s="24">
        <v>159000</v>
      </c>
      <c r="D938" s="24">
        <v>103000</v>
      </c>
      <c r="E938" s="24">
        <v>57160.04</v>
      </c>
      <c r="F938" s="24">
        <v>55.495184466019424</v>
      </c>
    </row>
    <row r="939" spans="1:6">
      <c r="A939" s="22" t="s">
        <v>3</v>
      </c>
      <c r="B939" s="16" t="s">
        <v>4</v>
      </c>
      <c r="C939" s="25">
        <v>159000</v>
      </c>
      <c r="D939" s="25">
        <v>103000</v>
      </c>
      <c r="E939" s="25">
        <v>57160.04</v>
      </c>
      <c r="F939" s="25">
        <v>55.495184466019424</v>
      </c>
    </row>
    <row r="940" spans="1:6">
      <c r="A940" s="22" t="s">
        <v>13</v>
      </c>
      <c r="B940" s="16" t="s">
        <v>14</v>
      </c>
      <c r="C940" s="25">
        <v>119000</v>
      </c>
      <c r="D940" s="25">
        <v>63000</v>
      </c>
      <c r="E940" s="25">
        <v>49900</v>
      </c>
      <c r="F940" s="25">
        <v>79.206349206349202</v>
      </c>
    </row>
    <row r="941" spans="1:6">
      <c r="A941" s="22" t="s">
        <v>19</v>
      </c>
      <c r="B941" s="16" t="s">
        <v>20</v>
      </c>
      <c r="C941" s="25">
        <v>119000</v>
      </c>
      <c r="D941" s="25">
        <v>63000</v>
      </c>
      <c r="E941" s="25">
        <v>49900</v>
      </c>
      <c r="F941" s="25">
        <v>79.206349206349202</v>
      </c>
    </row>
    <row r="942" spans="1:6">
      <c r="A942" s="22" t="s">
        <v>37</v>
      </c>
      <c r="B942" s="16" t="s">
        <v>38</v>
      </c>
      <c r="C942" s="25">
        <v>40000</v>
      </c>
      <c r="D942" s="25">
        <v>40000</v>
      </c>
      <c r="E942" s="25">
        <v>7260.04</v>
      </c>
      <c r="F942" s="25">
        <v>18.150099999999998</v>
      </c>
    </row>
    <row r="943" spans="1:6" ht="31.2">
      <c r="A943" s="21" t="s">
        <v>215</v>
      </c>
      <c r="B943" s="15" t="s">
        <v>112</v>
      </c>
      <c r="C943" s="24">
        <v>250000</v>
      </c>
      <c r="D943" s="24">
        <v>140000</v>
      </c>
      <c r="E943" s="24">
        <v>95884.11</v>
      </c>
      <c r="F943" s="24">
        <v>68.488649999999993</v>
      </c>
    </row>
    <row r="944" spans="1:6">
      <c r="A944" s="22" t="s">
        <v>3</v>
      </c>
      <c r="B944" s="16" t="s">
        <v>4</v>
      </c>
      <c r="C944" s="25">
        <v>250000</v>
      </c>
      <c r="D944" s="25">
        <v>140000</v>
      </c>
      <c r="E944" s="25">
        <v>95884.11</v>
      </c>
      <c r="F944" s="25">
        <v>68.488649999999993</v>
      </c>
    </row>
    <row r="945" spans="1:6">
      <c r="A945" s="22" t="s">
        <v>13</v>
      </c>
      <c r="B945" s="16" t="s">
        <v>14</v>
      </c>
      <c r="C945" s="25">
        <v>250000</v>
      </c>
      <c r="D945" s="25">
        <v>140000</v>
      </c>
      <c r="E945" s="25">
        <v>95884.11</v>
      </c>
      <c r="F945" s="25">
        <v>68.488649999999993</v>
      </c>
    </row>
    <row r="946" spans="1:6">
      <c r="A946" s="22" t="s">
        <v>166</v>
      </c>
      <c r="B946" s="16" t="s">
        <v>23</v>
      </c>
      <c r="C946" s="25">
        <v>250000</v>
      </c>
      <c r="D946" s="25">
        <v>140000</v>
      </c>
      <c r="E946" s="25">
        <v>95884.11</v>
      </c>
      <c r="F946" s="25">
        <v>68.488649999999993</v>
      </c>
    </row>
    <row r="947" spans="1:6">
      <c r="A947" s="22" t="s">
        <v>167</v>
      </c>
      <c r="B947" s="16" t="s">
        <v>24</v>
      </c>
      <c r="C947" s="25">
        <v>250000</v>
      </c>
      <c r="D947" s="25">
        <v>140000</v>
      </c>
      <c r="E947" s="25">
        <v>95884.11</v>
      </c>
      <c r="F947" s="25">
        <v>68.488649999999993</v>
      </c>
    </row>
    <row r="948" spans="1:6">
      <c r="A948" s="21" t="s">
        <v>219</v>
      </c>
      <c r="B948" s="15" t="s">
        <v>117</v>
      </c>
      <c r="C948" s="24">
        <v>146000</v>
      </c>
      <c r="D948" s="24">
        <v>146000</v>
      </c>
      <c r="E948" s="24">
        <v>96000</v>
      </c>
      <c r="F948" s="24">
        <v>65.753424657534239</v>
      </c>
    </row>
    <row r="949" spans="1:6">
      <c r="A949" s="22" t="s">
        <v>3</v>
      </c>
      <c r="B949" s="16" t="s">
        <v>4</v>
      </c>
      <c r="C949" s="25">
        <v>146000</v>
      </c>
      <c r="D949" s="25">
        <v>146000</v>
      </c>
      <c r="E949" s="25">
        <v>96000</v>
      </c>
      <c r="F949" s="25">
        <v>65.753424657534239</v>
      </c>
    </row>
    <row r="950" spans="1:6">
      <c r="A950" s="22" t="s">
        <v>13</v>
      </c>
      <c r="B950" s="16" t="s">
        <v>14</v>
      </c>
      <c r="C950" s="25">
        <v>146000</v>
      </c>
      <c r="D950" s="25">
        <v>146000</v>
      </c>
      <c r="E950" s="25">
        <v>96000</v>
      </c>
      <c r="F950" s="25">
        <v>65.753424657534239</v>
      </c>
    </row>
    <row r="951" spans="1:6">
      <c r="A951" s="22" t="s">
        <v>19</v>
      </c>
      <c r="B951" s="16" t="s">
        <v>20</v>
      </c>
      <c r="C951" s="25">
        <v>146000</v>
      </c>
      <c r="D951" s="25">
        <v>146000</v>
      </c>
      <c r="E951" s="25">
        <v>96000</v>
      </c>
      <c r="F951" s="25">
        <v>65.753424657534239</v>
      </c>
    </row>
    <row r="952" spans="1:6" ht="31.2">
      <c r="A952" s="21" t="s">
        <v>182</v>
      </c>
      <c r="B952" s="15" t="s">
        <v>139</v>
      </c>
      <c r="C952" s="24">
        <v>1500000</v>
      </c>
      <c r="D952" s="24">
        <v>875000</v>
      </c>
      <c r="E952" s="24">
        <v>854942.2</v>
      </c>
      <c r="F952" s="24">
        <v>97.707679999999996</v>
      </c>
    </row>
    <row r="953" spans="1:6">
      <c r="A953" s="22" t="s">
        <v>3</v>
      </c>
      <c r="B953" s="16" t="s">
        <v>4</v>
      </c>
      <c r="C953" s="25">
        <v>1500000</v>
      </c>
      <c r="D953" s="25">
        <v>875000</v>
      </c>
      <c r="E953" s="25">
        <v>854942.2</v>
      </c>
      <c r="F953" s="25">
        <v>97.707679999999996</v>
      </c>
    </row>
    <row r="954" spans="1:6">
      <c r="A954" s="22" t="s">
        <v>174</v>
      </c>
      <c r="B954" s="16" t="s">
        <v>33</v>
      </c>
      <c r="C954" s="25">
        <v>1500000</v>
      </c>
      <c r="D954" s="25">
        <v>875000</v>
      </c>
      <c r="E954" s="25">
        <v>854942.2</v>
      </c>
      <c r="F954" s="25">
        <v>97.707679999999996</v>
      </c>
    </row>
    <row r="955" spans="1:6" ht="31.2">
      <c r="A955" s="22" t="s">
        <v>175</v>
      </c>
      <c r="B955" s="16" t="s">
        <v>34</v>
      </c>
      <c r="C955" s="25">
        <v>1500000</v>
      </c>
      <c r="D955" s="25">
        <v>875000</v>
      </c>
      <c r="E955" s="25">
        <v>854942.2</v>
      </c>
      <c r="F955" s="25">
        <v>97.707679999999996</v>
      </c>
    </row>
    <row r="956" spans="1:6">
      <c r="A956" s="21" t="s">
        <v>217</v>
      </c>
      <c r="B956" s="15" t="s">
        <v>114</v>
      </c>
      <c r="C956" s="24">
        <v>18468300</v>
      </c>
      <c r="D956" s="24">
        <v>10540000</v>
      </c>
      <c r="E956" s="24">
        <v>8450611.6099999994</v>
      </c>
      <c r="F956" s="24">
        <v>80.176580740037949</v>
      </c>
    </row>
    <row r="957" spans="1:6">
      <c r="A957" s="22" t="s">
        <v>3</v>
      </c>
      <c r="B957" s="16" t="s">
        <v>4</v>
      </c>
      <c r="C957" s="25">
        <v>18468300</v>
      </c>
      <c r="D957" s="25">
        <v>10540000</v>
      </c>
      <c r="E957" s="25">
        <v>8450611.6099999994</v>
      </c>
      <c r="F957" s="25">
        <v>80.176580740037949</v>
      </c>
    </row>
    <row r="958" spans="1:6">
      <c r="A958" s="22" t="s">
        <v>174</v>
      </c>
      <c r="B958" s="16" t="s">
        <v>33</v>
      </c>
      <c r="C958" s="25">
        <v>18468300</v>
      </c>
      <c r="D958" s="25">
        <v>10540000</v>
      </c>
      <c r="E958" s="25">
        <v>8450611.6099999994</v>
      </c>
      <c r="F958" s="25">
        <v>80.176580740037949</v>
      </c>
    </row>
    <row r="959" spans="1:6" ht="31.2">
      <c r="A959" s="22" t="s">
        <v>175</v>
      </c>
      <c r="B959" s="16" t="s">
        <v>34</v>
      </c>
      <c r="C959" s="25">
        <v>18468300</v>
      </c>
      <c r="D959" s="25">
        <v>10540000</v>
      </c>
      <c r="E959" s="25">
        <v>8450611.6099999994</v>
      </c>
      <c r="F959" s="25">
        <v>80.176580740037949</v>
      </c>
    </row>
    <row r="960" spans="1:6">
      <c r="A960" s="21" t="s">
        <v>56</v>
      </c>
      <c r="B960" s="15" t="s">
        <v>57</v>
      </c>
      <c r="C960" s="24">
        <v>150000</v>
      </c>
      <c r="D960" s="24">
        <v>105000</v>
      </c>
      <c r="E960" s="24">
        <v>36818.01</v>
      </c>
      <c r="F960" s="24">
        <v>35.064771428571426</v>
      </c>
    </row>
    <row r="961" spans="1:6">
      <c r="A961" s="22" t="s">
        <v>3</v>
      </c>
      <c r="B961" s="16" t="s">
        <v>4</v>
      </c>
      <c r="C961" s="25">
        <v>150000</v>
      </c>
      <c r="D961" s="25">
        <v>105000</v>
      </c>
      <c r="E961" s="25">
        <v>36818.01</v>
      </c>
      <c r="F961" s="25">
        <v>35.064771428571426</v>
      </c>
    </row>
    <row r="962" spans="1:6">
      <c r="A962" s="22" t="s">
        <v>13</v>
      </c>
      <c r="B962" s="16" t="s">
        <v>14</v>
      </c>
      <c r="C962" s="25">
        <v>150000</v>
      </c>
      <c r="D962" s="25">
        <v>105000</v>
      </c>
      <c r="E962" s="25">
        <v>36818.01</v>
      </c>
      <c r="F962" s="25">
        <v>35.064771428571426</v>
      </c>
    </row>
    <row r="963" spans="1:6">
      <c r="A963" s="22" t="s">
        <v>166</v>
      </c>
      <c r="B963" s="16" t="s">
        <v>23</v>
      </c>
      <c r="C963" s="25">
        <v>150000</v>
      </c>
      <c r="D963" s="25">
        <v>105000</v>
      </c>
      <c r="E963" s="25">
        <v>36818.01</v>
      </c>
      <c r="F963" s="25">
        <v>35.064771428571426</v>
      </c>
    </row>
    <row r="964" spans="1:6">
      <c r="A964" s="22" t="s">
        <v>168</v>
      </c>
      <c r="B964" s="16" t="s">
        <v>25</v>
      </c>
      <c r="C964" s="25">
        <v>50000</v>
      </c>
      <c r="D964" s="25">
        <v>35000</v>
      </c>
      <c r="E964" s="25">
        <v>0</v>
      </c>
      <c r="F964" s="25">
        <v>0</v>
      </c>
    </row>
    <row r="965" spans="1:6">
      <c r="A965" s="22" t="s">
        <v>169</v>
      </c>
      <c r="B965" s="16" t="s">
        <v>26</v>
      </c>
      <c r="C965" s="25">
        <v>100000</v>
      </c>
      <c r="D965" s="25">
        <v>70000</v>
      </c>
      <c r="E965" s="25">
        <v>36818.01</v>
      </c>
      <c r="F965" s="25">
        <v>52.597157142857142</v>
      </c>
    </row>
    <row r="966" spans="1:6" ht="31.2">
      <c r="A966" s="3" t="s">
        <v>118</v>
      </c>
      <c r="B966" s="4" t="s">
        <v>133</v>
      </c>
      <c r="C966" s="7">
        <v>24574114</v>
      </c>
      <c r="D966" s="7">
        <v>21469214</v>
      </c>
      <c r="E966" s="7">
        <v>17941555.73</v>
      </c>
      <c r="F966" s="7">
        <v>83.568759107808972</v>
      </c>
    </row>
    <row r="967" spans="1:6">
      <c r="A967" s="22" t="s">
        <v>3</v>
      </c>
      <c r="B967" s="16" t="s">
        <v>4</v>
      </c>
      <c r="C967" s="25">
        <v>22074114</v>
      </c>
      <c r="D967" s="25">
        <v>18969214</v>
      </c>
      <c r="E967" s="25">
        <v>17941555.73</v>
      </c>
      <c r="F967" s="25">
        <v>94.582494192959189</v>
      </c>
    </row>
    <row r="968" spans="1:6">
      <c r="A968" s="22" t="s">
        <v>5</v>
      </c>
      <c r="B968" s="16" t="s">
        <v>6</v>
      </c>
      <c r="C968" s="25">
        <v>5671600</v>
      </c>
      <c r="D968" s="25">
        <v>3586800</v>
      </c>
      <c r="E968" s="25">
        <v>3219998.5</v>
      </c>
      <c r="F968" s="25">
        <v>89.773572543771607</v>
      </c>
    </row>
    <row r="969" spans="1:6">
      <c r="A969" s="22" t="s">
        <v>7</v>
      </c>
      <c r="B969" s="16" t="s">
        <v>8</v>
      </c>
      <c r="C969" s="25">
        <v>4648900</v>
      </c>
      <c r="D969" s="25">
        <v>2940000</v>
      </c>
      <c r="E969" s="25">
        <v>2686569.63</v>
      </c>
      <c r="F969" s="25">
        <v>91.379919387755095</v>
      </c>
    </row>
    <row r="970" spans="1:6">
      <c r="A970" s="22" t="s">
        <v>9</v>
      </c>
      <c r="B970" s="16" t="s">
        <v>10</v>
      </c>
      <c r="C970" s="25">
        <v>4648900</v>
      </c>
      <c r="D970" s="25">
        <v>2940000</v>
      </c>
      <c r="E970" s="25">
        <v>2686569.63</v>
      </c>
      <c r="F970" s="25">
        <v>91.379919387755095</v>
      </c>
    </row>
    <row r="971" spans="1:6">
      <c r="A971" s="22" t="s">
        <v>11</v>
      </c>
      <c r="B971" s="16" t="s">
        <v>12</v>
      </c>
      <c r="C971" s="25">
        <v>1022700</v>
      </c>
      <c r="D971" s="25">
        <v>646800</v>
      </c>
      <c r="E971" s="25">
        <v>533428.87</v>
      </c>
      <c r="F971" s="25">
        <v>82.471995980210266</v>
      </c>
    </row>
    <row r="972" spans="1:6">
      <c r="A972" s="22" t="s">
        <v>13</v>
      </c>
      <c r="B972" s="16" t="s">
        <v>14</v>
      </c>
      <c r="C972" s="25">
        <v>296700</v>
      </c>
      <c r="D972" s="25">
        <v>217400</v>
      </c>
      <c r="E972" s="25">
        <v>105249.26000000001</v>
      </c>
      <c r="F972" s="25">
        <v>48.412723091076359</v>
      </c>
    </row>
    <row r="973" spans="1:6">
      <c r="A973" s="22" t="s">
        <v>15</v>
      </c>
      <c r="B973" s="16" t="s">
        <v>16</v>
      </c>
      <c r="C973" s="25">
        <v>136000</v>
      </c>
      <c r="D973" s="25">
        <v>99000</v>
      </c>
      <c r="E973" s="25">
        <v>16383.89</v>
      </c>
      <c r="F973" s="25">
        <v>16.549383838383839</v>
      </c>
    </row>
    <row r="974" spans="1:6">
      <c r="A974" s="22" t="s">
        <v>19</v>
      </c>
      <c r="B974" s="16" t="s">
        <v>20</v>
      </c>
      <c r="C974" s="25">
        <v>150700</v>
      </c>
      <c r="D974" s="25">
        <v>110400</v>
      </c>
      <c r="E974" s="25">
        <v>86715.37</v>
      </c>
      <c r="F974" s="25">
        <v>78.54653079710144</v>
      </c>
    </row>
    <row r="975" spans="1:6">
      <c r="A975" s="22" t="s">
        <v>21</v>
      </c>
      <c r="B975" s="16" t="s">
        <v>22</v>
      </c>
      <c r="C975" s="25">
        <v>5000</v>
      </c>
      <c r="D975" s="25">
        <v>4000</v>
      </c>
      <c r="E975" s="25">
        <v>2150</v>
      </c>
      <c r="F975" s="25">
        <v>53.75</v>
      </c>
    </row>
    <row r="976" spans="1:6" ht="31.2">
      <c r="A976" s="22" t="s">
        <v>29</v>
      </c>
      <c r="B976" s="16" t="s">
        <v>30</v>
      </c>
      <c r="C976" s="25">
        <v>5000</v>
      </c>
      <c r="D976" s="25">
        <v>4000</v>
      </c>
      <c r="E976" s="25">
        <v>0</v>
      </c>
      <c r="F976" s="25">
        <v>0</v>
      </c>
    </row>
    <row r="977" spans="1:6" ht="46.8">
      <c r="A977" s="22" t="s">
        <v>31</v>
      </c>
      <c r="B977" s="16" t="s">
        <v>32</v>
      </c>
      <c r="C977" s="25">
        <v>5000</v>
      </c>
      <c r="D977" s="25">
        <v>4000</v>
      </c>
      <c r="E977" s="25">
        <v>0</v>
      </c>
      <c r="F977" s="25">
        <v>0</v>
      </c>
    </row>
    <row r="978" spans="1:6">
      <c r="A978" s="22" t="s">
        <v>174</v>
      </c>
      <c r="B978" s="16" t="s">
        <v>33</v>
      </c>
      <c r="C978" s="25">
        <v>16082514</v>
      </c>
      <c r="D978" s="25">
        <v>15150314</v>
      </c>
      <c r="E978" s="25">
        <v>14604980</v>
      </c>
      <c r="F978" s="25">
        <v>96.400510246850331</v>
      </c>
    </row>
    <row r="979" spans="1:6" ht="31.2">
      <c r="A979" s="22" t="s">
        <v>220</v>
      </c>
      <c r="B979" s="16" t="s">
        <v>119</v>
      </c>
      <c r="C979" s="25">
        <v>16082514</v>
      </c>
      <c r="D979" s="25">
        <v>15150314</v>
      </c>
      <c r="E979" s="25">
        <v>14604980</v>
      </c>
      <c r="F979" s="25">
        <v>96.400510246850331</v>
      </c>
    </row>
    <row r="980" spans="1:6">
      <c r="A980" s="22" t="s">
        <v>37</v>
      </c>
      <c r="B980" s="16" t="s">
        <v>38</v>
      </c>
      <c r="C980" s="25">
        <v>23300</v>
      </c>
      <c r="D980" s="25">
        <v>14700</v>
      </c>
      <c r="E980" s="25">
        <v>11327.97</v>
      </c>
      <c r="F980" s="25">
        <v>77.061020408163259</v>
      </c>
    </row>
    <row r="981" spans="1:6">
      <c r="A981" s="22" t="s">
        <v>221</v>
      </c>
      <c r="B981" s="16" t="s">
        <v>120</v>
      </c>
      <c r="C981" s="25">
        <v>2500000</v>
      </c>
      <c r="D981" s="25">
        <v>2500000</v>
      </c>
      <c r="E981" s="25">
        <v>0</v>
      </c>
      <c r="F981" s="25">
        <v>0</v>
      </c>
    </row>
    <row r="982" spans="1:6" ht="46.8">
      <c r="A982" s="21" t="s">
        <v>59</v>
      </c>
      <c r="B982" s="15" t="s">
        <v>60</v>
      </c>
      <c r="C982" s="24">
        <v>5938700</v>
      </c>
      <c r="D982" s="24">
        <v>3766000</v>
      </c>
      <c r="E982" s="24">
        <v>3303475.7300000004</v>
      </c>
      <c r="F982" s="24">
        <v>87.718420870950624</v>
      </c>
    </row>
    <row r="983" spans="1:6">
      <c r="A983" s="22" t="s">
        <v>3</v>
      </c>
      <c r="B983" s="16" t="s">
        <v>4</v>
      </c>
      <c r="C983" s="25">
        <v>5938700</v>
      </c>
      <c r="D983" s="25">
        <v>3766000</v>
      </c>
      <c r="E983" s="25">
        <v>3303475.7300000004</v>
      </c>
      <c r="F983" s="25">
        <v>87.718420870950624</v>
      </c>
    </row>
    <row r="984" spans="1:6">
      <c r="A984" s="22" t="s">
        <v>5</v>
      </c>
      <c r="B984" s="16" t="s">
        <v>6</v>
      </c>
      <c r="C984" s="25">
        <v>5671600</v>
      </c>
      <c r="D984" s="25">
        <v>3586800</v>
      </c>
      <c r="E984" s="25">
        <v>3219998.5</v>
      </c>
      <c r="F984" s="25">
        <v>89.773572543771607</v>
      </c>
    </row>
    <row r="985" spans="1:6">
      <c r="A985" s="22" t="s">
        <v>7</v>
      </c>
      <c r="B985" s="16" t="s">
        <v>8</v>
      </c>
      <c r="C985" s="25">
        <v>4648900</v>
      </c>
      <c r="D985" s="25">
        <v>2940000</v>
      </c>
      <c r="E985" s="25">
        <v>2686569.63</v>
      </c>
      <c r="F985" s="25">
        <v>91.379919387755095</v>
      </c>
    </row>
    <row r="986" spans="1:6">
      <c r="A986" s="22" t="s">
        <v>9</v>
      </c>
      <c r="B986" s="16" t="s">
        <v>10</v>
      </c>
      <c r="C986" s="25">
        <v>4648900</v>
      </c>
      <c r="D986" s="25">
        <v>2940000</v>
      </c>
      <c r="E986" s="25">
        <v>2686569.63</v>
      </c>
      <c r="F986" s="25">
        <v>91.379919387755095</v>
      </c>
    </row>
    <row r="987" spans="1:6">
      <c r="A987" s="22" t="s">
        <v>11</v>
      </c>
      <c r="B987" s="16" t="s">
        <v>12</v>
      </c>
      <c r="C987" s="25">
        <v>1022700</v>
      </c>
      <c r="D987" s="25">
        <v>646800</v>
      </c>
      <c r="E987" s="25">
        <v>533428.87</v>
      </c>
      <c r="F987" s="25">
        <v>82.471995980210266</v>
      </c>
    </row>
    <row r="988" spans="1:6">
      <c r="A988" s="22" t="s">
        <v>13</v>
      </c>
      <c r="B988" s="16" t="s">
        <v>14</v>
      </c>
      <c r="C988" s="25">
        <v>243800</v>
      </c>
      <c r="D988" s="25">
        <v>164500</v>
      </c>
      <c r="E988" s="25">
        <v>72149.260000000009</v>
      </c>
      <c r="F988" s="25">
        <v>43.859732522796357</v>
      </c>
    </row>
    <row r="989" spans="1:6">
      <c r="A989" s="22" t="s">
        <v>15</v>
      </c>
      <c r="B989" s="16" t="s">
        <v>16</v>
      </c>
      <c r="C989" s="25">
        <v>136000</v>
      </c>
      <c r="D989" s="25">
        <v>99000</v>
      </c>
      <c r="E989" s="25">
        <v>16383.89</v>
      </c>
      <c r="F989" s="25">
        <v>16.549383838383839</v>
      </c>
    </row>
    <row r="990" spans="1:6">
      <c r="A990" s="22" t="s">
        <v>19</v>
      </c>
      <c r="B990" s="16" t="s">
        <v>20</v>
      </c>
      <c r="C990" s="25">
        <v>97800</v>
      </c>
      <c r="D990" s="25">
        <v>57500</v>
      </c>
      <c r="E990" s="25">
        <v>53615.37</v>
      </c>
      <c r="F990" s="25">
        <v>93.244121739130435</v>
      </c>
    </row>
    <row r="991" spans="1:6">
      <c r="A991" s="22" t="s">
        <v>21</v>
      </c>
      <c r="B991" s="16" t="s">
        <v>22</v>
      </c>
      <c r="C991" s="25">
        <v>5000</v>
      </c>
      <c r="D991" s="25">
        <v>4000</v>
      </c>
      <c r="E991" s="25">
        <v>2150</v>
      </c>
      <c r="F991" s="25">
        <v>53.75</v>
      </c>
    </row>
    <row r="992" spans="1:6" ht="31.2">
      <c r="A992" s="22" t="s">
        <v>29</v>
      </c>
      <c r="B992" s="16" t="s">
        <v>30</v>
      </c>
      <c r="C992" s="25">
        <v>5000</v>
      </c>
      <c r="D992" s="25">
        <v>4000</v>
      </c>
      <c r="E992" s="25">
        <v>0</v>
      </c>
      <c r="F992" s="25">
        <v>0</v>
      </c>
    </row>
    <row r="993" spans="1:6" ht="46.8">
      <c r="A993" s="22" t="s">
        <v>31</v>
      </c>
      <c r="B993" s="16" t="s">
        <v>32</v>
      </c>
      <c r="C993" s="25">
        <v>5000</v>
      </c>
      <c r="D993" s="25">
        <v>4000</v>
      </c>
      <c r="E993" s="25">
        <v>0</v>
      </c>
      <c r="F993" s="25">
        <v>0</v>
      </c>
    </row>
    <row r="994" spans="1:6">
      <c r="A994" s="22" t="s">
        <v>37</v>
      </c>
      <c r="B994" s="16" t="s">
        <v>38</v>
      </c>
      <c r="C994" s="25">
        <v>23300</v>
      </c>
      <c r="D994" s="25">
        <v>14700</v>
      </c>
      <c r="E994" s="25">
        <v>11327.97</v>
      </c>
      <c r="F994" s="25">
        <v>77.061020408163259</v>
      </c>
    </row>
    <row r="995" spans="1:6">
      <c r="A995" s="21" t="s">
        <v>43</v>
      </c>
      <c r="B995" s="15" t="s">
        <v>44</v>
      </c>
      <c r="C995" s="24">
        <v>52900</v>
      </c>
      <c r="D995" s="24">
        <v>52900</v>
      </c>
      <c r="E995" s="24">
        <v>33100</v>
      </c>
      <c r="F995" s="24">
        <v>62.570888468809073</v>
      </c>
    </row>
    <row r="996" spans="1:6">
      <c r="A996" s="22" t="s">
        <v>3</v>
      </c>
      <c r="B996" s="16" t="s">
        <v>4</v>
      </c>
      <c r="C996" s="25">
        <v>52900</v>
      </c>
      <c r="D996" s="25">
        <v>52900</v>
      </c>
      <c r="E996" s="25">
        <v>33100</v>
      </c>
      <c r="F996" s="25">
        <v>62.570888468809073</v>
      </c>
    </row>
    <row r="997" spans="1:6">
      <c r="A997" s="22" t="s">
        <v>13</v>
      </c>
      <c r="B997" s="16" t="s">
        <v>14</v>
      </c>
      <c r="C997" s="25">
        <v>52900</v>
      </c>
      <c r="D997" s="25">
        <v>52900</v>
      </c>
      <c r="E997" s="25">
        <v>33100</v>
      </c>
      <c r="F997" s="25">
        <v>62.570888468809073</v>
      </c>
    </row>
    <row r="998" spans="1:6">
      <c r="A998" s="22" t="s">
        <v>19</v>
      </c>
      <c r="B998" s="16" t="s">
        <v>20</v>
      </c>
      <c r="C998" s="25">
        <v>52900</v>
      </c>
      <c r="D998" s="25">
        <v>52900</v>
      </c>
      <c r="E998" s="25">
        <v>33100</v>
      </c>
      <c r="F998" s="25">
        <v>62.570888468809073</v>
      </c>
    </row>
    <row r="999" spans="1:6">
      <c r="A999" s="21" t="s">
        <v>222</v>
      </c>
      <c r="B999" s="15" t="s">
        <v>121</v>
      </c>
      <c r="C999" s="24">
        <v>2500000</v>
      </c>
      <c r="D999" s="24">
        <v>2500000</v>
      </c>
      <c r="E999" s="24">
        <v>0</v>
      </c>
      <c r="F999" s="24">
        <v>0</v>
      </c>
    </row>
    <row r="1000" spans="1:6">
      <c r="A1000" s="22" t="s">
        <v>221</v>
      </c>
      <c r="B1000" s="16" t="s">
        <v>120</v>
      </c>
      <c r="C1000" s="25">
        <v>2500000</v>
      </c>
      <c r="D1000" s="25">
        <v>2500000</v>
      </c>
      <c r="E1000" s="25">
        <v>0</v>
      </c>
      <c r="F1000" s="25">
        <v>0</v>
      </c>
    </row>
    <row r="1001" spans="1:6">
      <c r="A1001" s="21" t="s">
        <v>223</v>
      </c>
      <c r="B1001" s="15" t="s">
        <v>122</v>
      </c>
      <c r="C1001" s="24">
        <v>4407500</v>
      </c>
      <c r="D1001" s="24">
        <v>3475300</v>
      </c>
      <c r="E1001" s="24">
        <v>3475300</v>
      </c>
      <c r="F1001" s="24">
        <v>100</v>
      </c>
    </row>
    <row r="1002" spans="1:6">
      <c r="A1002" s="22" t="s">
        <v>3</v>
      </c>
      <c r="B1002" s="16" t="s">
        <v>4</v>
      </c>
      <c r="C1002" s="25">
        <v>4407500</v>
      </c>
      <c r="D1002" s="25">
        <v>3475300</v>
      </c>
      <c r="E1002" s="25">
        <v>3475300</v>
      </c>
      <c r="F1002" s="25">
        <v>100</v>
      </c>
    </row>
    <row r="1003" spans="1:6">
      <c r="A1003" s="22" t="s">
        <v>174</v>
      </c>
      <c r="B1003" s="16" t="s">
        <v>33</v>
      </c>
      <c r="C1003" s="25">
        <v>4407500</v>
      </c>
      <c r="D1003" s="25">
        <v>3475300</v>
      </c>
      <c r="E1003" s="25">
        <v>3475300</v>
      </c>
      <c r="F1003" s="25">
        <v>100</v>
      </c>
    </row>
    <row r="1004" spans="1:6" ht="31.2">
      <c r="A1004" s="22" t="s">
        <v>220</v>
      </c>
      <c r="B1004" s="16" t="s">
        <v>119</v>
      </c>
      <c r="C1004" s="25">
        <v>4407500</v>
      </c>
      <c r="D1004" s="25">
        <v>3475300</v>
      </c>
      <c r="E1004" s="25">
        <v>3475300</v>
      </c>
      <c r="F1004" s="25">
        <v>100</v>
      </c>
    </row>
    <row r="1005" spans="1:6" ht="46.8">
      <c r="A1005" s="21" t="s">
        <v>123</v>
      </c>
      <c r="B1005" s="15" t="s">
        <v>124</v>
      </c>
      <c r="C1005" s="24">
        <v>11675014</v>
      </c>
      <c r="D1005" s="24">
        <v>11675014</v>
      </c>
      <c r="E1005" s="24">
        <v>11129680</v>
      </c>
      <c r="F1005" s="24">
        <v>95.329050569018591</v>
      </c>
    </row>
    <row r="1006" spans="1:6">
      <c r="A1006" s="22" t="s">
        <v>3</v>
      </c>
      <c r="B1006" s="16" t="s">
        <v>4</v>
      </c>
      <c r="C1006" s="25">
        <v>11675014</v>
      </c>
      <c r="D1006" s="25">
        <v>11675014</v>
      </c>
      <c r="E1006" s="25">
        <v>11129680</v>
      </c>
      <c r="F1006" s="25">
        <v>95.329050569018591</v>
      </c>
    </row>
    <row r="1007" spans="1:6">
      <c r="A1007" s="22" t="s">
        <v>174</v>
      </c>
      <c r="B1007" s="16" t="s">
        <v>33</v>
      </c>
      <c r="C1007" s="25">
        <v>11675014</v>
      </c>
      <c r="D1007" s="25">
        <v>11675014</v>
      </c>
      <c r="E1007" s="25">
        <v>11129680</v>
      </c>
      <c r="F1007" s="25">
        <v>95.329050569018591</v>
      </c>
    </row>
    <row r="1008" spans="1:6" ht="31.2">
      <c r="A1008" s="22" t="s">
        <v>220</v>
      </c>
      <c r="B1008" s="16" t="s">
        <v>119</v>
      </c>
      <c r="C1008" s="25">
        <v>11675014</v>
      </c>
      <c r="D1008" s="25">
        <v>11675014</v>
      </c>
      <c r="E1008" s="25">
        <v>11129680</v>
      </c>
      <c r="F1008" s="25">
        <v>95.329050569018591</v>
      </c>
    </row>
    <row r="1009" spans="1:6" s="6" customFormat="1" ht="17.399999999999999">
      <c r="A1009" s="26" t="s">
        <v>125</v>
      </c>
      <c r="B1009" s="27"/>
      <c r="C1009" s="28">
        <v>960522982.63</v>
      </c>
      <c r="D1009" s="28">
        <v>592817193.75999999</v>
      </c>
      <c r="E1009" s="28">
        <v>503872664.80000013</v>
      </c>
      <c r="F1009" s="28">
        <v>84.99629735840476</v>
      </c>
    </row>
    <row r="1010" spans="1:6">
      <c r="A1010" s="22" t="s">
        <v>3</v>
      </c>
      <c r="B1010" s="16" t="s">
        <v>4</v>
      </c>
      <c r="C1010" s="25">
        <v>958022982.63</v>
      </c>
      <c r="D1010" s="25">
        <v>590317193.75999999</v>
      </c>
      <c r="E1010" s="25">
        <v>503872664.80000013</v>
      </c>
      <c r="F1010" s="25">
        <v>85.356257640168806</v>
      </c>
    </row>
    <row r="1011" spans="1:6">
      <c r="A1011" s="22" t="s">
        <v>5</v>
      </c>
      <c r="B1011" s="16" t="s">
        <v>6</v>
      </c>
      <c r="C1011" s="25">
        <v>555790732.99000001</v>
      </c>
      <c r="D1011" s="25">
        <v>327894828.12</v>
      </c>
      <c r="E1011" s="25">
        <v>296536844.93000001</v>
      </c>
      <c r="F1011" s="25">
        <v>90.43657279689576</v>
      </c>
    </row>
    <row r="1012" spans="1:6">
      <c r="A1012" s="22" t="s">
        <v>7</v>
      </c>
      <c r="B1012" s="16" t="s">
        <v>8</v>
      </c>
      <c r="C1012" s="25">
        <v>455651524.55000001</v>
      </c>
      <c r="D1012" s="25">
        <v>268859635.13999999</v>
      </c>
      <c r="E1012" s="25">
        <v>243245586.55999997</v>
      </c>
      <c r="F1012" s="25">
        <v>90.473077683579277</v>
      </c>
    </row>
    <row r="1013" spans="1:6">
      <c r="A1013" s="22" t="s">
        <v>9</v>
      </c>
      <c r="B1013" s="16" t="s">
        <v>10</v>
      </c>
      <c r="C1013" s="25">
        <v>455651524.55000001</v>
      </c>
      <c r="D1013" s="25">
        <v>268859635.13999999</v>
      </c>
      <c r="E1013" s="25">
        <v>243245586.55999997</v>
      </c>
      <c r="F1013" s="25">
        <v>90.473077683579277</v>
      </c>
    </row>
    <row r="1014" spans="1:6">
      <c r="A1014" s="22" t="s">
        <v>11</v>
      </c>
      <c r="B1014" s="16" t="s">
        <v>12</v>
      </c>
      <c r="C1014" s="25">
        <v>100139208.44</v>
      </c>
      <c r="D1014" s="25">
        <v>59035192.979999997</v>
      </c>
      <c r="E1014" s="25">
        <v>53291258.36999999</v>
      </c>
      <c r="F1014" s="25">
        <v>90.270321277774187</v>
      </c>
    </row>
    <row r="1015" spans="1:6">
      <c r="A1015" s="22" t="s">
        <v>13</v>
      </c>
      <c r="B1015" s="16" t="s">
        <v>14</v>
      </c>
      <c r="C1015" s="25">
        <v>168411343.63999999</v>
      </c>
      <c r="D1015" s="25">
        <v>104144642.64</v>
      </c>
      <c r="E1015" s="25">
        <v>69255840.329999998</v>
      </c>
      <c r="F1015" s="25">
        <v>66.499666784972121</v>
      </c>
    </row>
    <row r="1016" spans="1:6">
      <c r="A1016" s="22" t="s">
        <v>15</v>
      </c>
      <c r="B1016" s="16" t="s">
        <v>16</v>
      </c>
      <c r="C1016" s="25">
        <v>15293126</v>
      </c>
      <c r="D1016" s="25">
        <v>9983660</v>
      </c>
      <c r="E1016" s="25">
        <v>5376887.0200000005</v>
      </c>
      <c r="F1016" s="25">
        <v>53.856872329386221</v>
      </c>
    </row>
    <row r="1017" spans="1:6">
      <c r="A1017" s="22" t="s">
        <v>17</v>
      </c>
      <c r="B1017" s="16" t="s">
        <v>18</v>
      </c>
      <c r="C1017" s="25">
        <v>22641235</v>
      </c>
      <c r="D1017" s="25">
        <v>13803235</v>
      </c>
      <c r="E1017" s="25">
        <v>10174692.82</v>
      </c>
      <c r="F1017" s="25">
        <v>73.712378438822483</v>
      </c>
    </row>
    <row r="1018" spans="1:6">
      <c r="A1018" s="22" t="s">
        <v>19</v>
      </c>
      <c r="B1018" s="16" t="s">
        <v>20</v>
      </c>
      <c r="C1018" s="25">
        <v>72431283.640000001</v>
      </c>
      <c r="D1018" s="25">
        <v>46681403.640000001</v>
      </c>
      <c r="E1018" s="25">
        <v>30608822.210000001</v>
      </c>
      <c r="F1018" s="25">
        <v>65.569626924782852</v>
      </c>
    </row>
    <row r="1019" spans="1:6">
      <c r="A1019" s="22" t="s">
        <v>21</v>
      </c>
      <c r="B1019" s="16" t="s">
        <v>22</v>
      </c>
      <c r="C1019" s="25">
        <v>1052558</v>
      </c>
      <c r="D1019" s="25">
        <v>807038</v>
      </c>
      <c r="E1019" s="25">
        <v>627958.31000000006</v>
      </c>
      <c r="F1019" s="25">
        <v>77.810253048803162</v>
      </c>
    </row>
    <row r="1020" spans="1:6">
      <c r="A1020" s="22" t="s">
        <v>166</v>
      </c>
      <c r="B1020" s="16" t="s">
        <v>23</v>
      </c>
      <c r="C1020" s="25">
        <v>56323601</v>
      </c>
      <c r="D1020" s="25">
        <v>32319966</v>
      </c>
      <c r="E1020" s="25">
        <v>22327935.970000006</v>
      </c>
      <c r="F1020" s="25">
        <v>69.084032978252523</v>
      </c>
    </row>
    <row r="1021" spans="1:6">
      <c r="A1021" s="22" t="s">
        <v>167</v>
      </c>
      <c r="B1021" s="16" t="s">
        <v>24</v>
      </c>
      <c r="C1021" s="25">
        <v>23463632</v>
      </c>
      <c r="D1021" s="25">
        <v>13937227</v>
      </c>
      <c r="E1021" s="25">
        <v>11554091.689999998</v>
      </c>
      <c r="F1021" s="25">
        <v>82.900936391435664</v>
      </c>
    </row>
    <row r="1022" spans="1:6">
      <c r="A1022" s="22" t="s">
        <v>168</v>
      </c>
      <c r="B1022" s="16" t="s">
        <v>25</v>
      </c>
      <c r="C1022" s="25">
        <v>2634549</v>
      </c>
      <c r="D1022" s="25">
        <v>1129094</v>
      </c>
      <c r="E1022" s="25">
        <v>537331.27000000014</v>
      </c>
      <c r="F1022" s="25">
        <v>47.589595728965008</v>
      </c>
    </row>
    <row r="1023" spans="1:6">
      <c r="A1023" s="22" t="s">
        <v>169</v>
      </c>
      <c r="B1023" s="16" t="s">
        <v>26</v>
      </c>
      <c r="C1023" s="25">
        <v>25535550</v>
      </c>
      <c r="D1023" s="25">
        <v>14436670</v>
      </c>
      <c r="E1023" s="25">
        <v>8694425.2399999984</v>
      </c>
      <c r="F1023" s="25">
        <v>60.224589465576194</v>
      </c>
    </row>
    <row r="1024" spans="1:6">
      <c r="A1024" s="22" t="s">
        <v>170</v>
      </c>
      <c r="B1024" s="16" t="s">
        <v>27</v>
      </c>
      <c r="C1024" s="25">
        <v>2008000</v>
      </c>
      <c r="D1024" s="25">
        <v>1241500</v>
      </c>
      <c r="E1024" s="25">
        <v>715548.83999999985</v>
      </c>
      <c r="F1024" s="25">
        <v>57.635830849778479</v>
      </c>
    </row>
    <row r="1025" spans="1:6" ht="31.2">
      <c r="A1025" s="22" t="s">
        <v>171</v>
      </c>
      <c r="B1025" s="16" t="s">
        <v>28</v>
      </c>
      <c r="C1025" s="25">
        <v>2681870</v>
      </c>
      <c r="D1025" s="25">
        <v>1575475</v>
      </c>
      <c r="E1025" s="25">
        <v>826538.93000000017</v>
      </c>
      <c r="F1025" s="25">
        <v>52.462840095844122</v>
      </c>
    </row>
    <row r="1026" spans="1:6" ht="31.2">
      <c r="A1026" s="22" t="s">
        <v>29</v>
      </c>
      <c r="B1026" s="16" t="s">
        <v>30</v>
      </c>
      <c r="C1026" s="25">
        <v>669540</v>
      </c>
      <c r="D1026" s="25">
        <v>549340</v>
      </c>
      <c r="E1026" s="25">
        <v>139544</v>
      </c>
      <c r="F1026" s="25">
        <v>25.402118906323949</v>
      </c>
    </row>
    <row r="1027" spans="1:6" ht="31.2">
      <c r="A1027" s="22" t="s">
        <v>172</v>
      </c>
      <c r="B1027" s="16" t="s">
        <v>173</v>
      </c>
      <c r="C1027" s="25">
        <v>121000</v>
      </c>
      <c r="D1027" s="25">
        <v>121000</v>
      </c>
      <c r="E1027" s="25">
        <v>65500</v>
      </c>
      <c r="F1027" s="25">
        <v>54.132231404958674</v>
      </c>
    </row>
    <row r="1028" spans="1:6" ht="46.8">
      <c r="A1028" s="22" t="s">
        <v>31</v>
      </c>
      <c r="B1028" s="16" t="s">
        <v>32</v>
      </c>
      <c r="C1028" s="25">
        <v>548540</v>
      </c>
      <c r="D1028" s="25">
        <v>428340</v>
      </c>
      <c r="E1028" s="25">
        <v>74044</v>
      </c>
      <c r="F1028" s="25">
        <v>17.286267918009056</v>
      </c>
    </row>
    <row r="1029" spans="1:6">
      <c r="A1029" s="22" t="s">
        <v>174</v>
      </c>
      <c r="B1029" s="16" t="s">
        <v>33</v>
      </c>
      <c r="C1029" s="25">
        <v>173068608</v>
      </c>
      <c r="D1029" s="25">
        <v>123405691</v>
      </c>
      <c r="E1029" s="25">
        <v>111944757.25</v>
      </c>
      <c r="F1029" s="25">
        <v>90.712799663347781</v>
      </c>
    </row>
    <row r="1030" spans="1:6" ht="31.2">
      <c r="A1030" s="22" t="s">
        <v>175</v>
      </c>
      <c r="B1030" s="16" t="s">
        <v>34</v>
      </c>
      <c r="C1030" s="25">
        <v>156986094</v>
      </c>
      <c r="D1030" s="25">
        <v>108255377</v>
      </c>
      <c r="E1030" s="25">
        <v>97339777.25</v>
      </c>
      <c r="F1030" s="25">
        <v>89.916805933805946</v>
      </c>
    </row>
    <row r="1031" spans="1:6" ht="31.2">
      <c r="A1031" s="22" t="s">
        <v>220</v>
      </c>
      <c r="B1031" s="16" t="s">
        <v>119</v>
      </c>
      <c r="C1031" s="25">
        <v>16082514</v>
      </c>
      <c r="D1031" s="25">
        <v>15150314</v>
      </c>
      <c r="E1031" s="25">
        <v>14604980</v>
      </c>
      <c r="F1031" s="25">
        <v>96.400510246850331</v>
      </c>
    </row>
    <row r="1032" spans="1:6">
      <c r="A1032" s="22" t="s">
        <v>176</v>
      </c>
      <c r="B1032" s="16" t="s">
        <v>35</v>
      </c>
      <c r="C1032" s="25">
        <v>59718065</v>
      </c>
      <c r="D1032" s="25">
        <v>34019889</v>
      </c>
      <c r="E1032" s="25">
        <v>25607005.649999999</v>
      </c>
      <c r="F1032" s="25">
        <v>75.270691359398612</v>
      </c>
    </row>
    <row r="1033" spans="1:6">
      <c r="A1033" s="22" t="s">
        <v>177</v>
      </c>
      <c r="B1033" s="16" t="s">
        <v>36</v>
      </c>
      <c r="C1033" s="25">
        <v>59718065</v>
      </c>
      <c r="D1033" s="25">
        <v>34019889</v>
      </c>
      <c r="E1033" s="25">
        <v>25607005.649999999</v>
      </c>
      <c r="F1033" s="25">
        <v>75.270691359398612</v>
      </c>
    </row>
    <row r="1034" spans="1:6">
      <c r="A1034" s="22" t="s">
        <v>37</v>
      </c>
      <c r="B1034" s="16" t="s">
        <v>38</v>
      </c>
      <c r="C1034" s="25">
        <v>1034233</v>
      </c>
      <c r="D1034" s="25">
        <v>852143</v>
      </c>
      <c r="E1034" s="25">
        <v>528216.6399999999</v>
      </c>
      <c r="F1034" s="25">
        <v>61.986854319052078</v>
      </c>
    </row>
    <row r="1035" spans="1:6">
      <c r="A1035" s="22" t="s">
        <v>221</v>
      </c>
      <c r="B1035" s="16" t="s">
        <v>120</v>
      </c>
      <c r="C1035" s="25">
        <v>2500000</v>
      </c>
      <c r="D1035" s="25">
        <v>2500000</v>
      </c>
      <c r="E1035" s="25">
        <v>0</v>
      </c>
      <c r="F1035" s="25">
        <v>0</v>
      </c>
    </row>
    <row r="1037" spans="1:6" ht="18">
      <c r="B1037" s="40" t="s">
        <v>133</v>
      </c>
      <c r="C1037" s="40"/>
      <c r="D1037" s="40"/>
      <c r="E1037" s="40"/>
      <c r="F1037" s="40"/>
    </row>
  </sheetData>
  <mergeCells count="3">
    <mergeCell ref="A2:F2"/>
    <mergeCell ref="A3:F3"/>
    <mergeCell ref="B1037:F1037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3"/>
  <sheetViews>
    <sheetView topLeftCell="A247" zoomScaleNormal="100" zoomScaleSheetLayoutView="100" workbookViewId="0">
      <selection activeCell="B263" sqref="B263:F263"/>
    </sheetView>
  </sheetViews>
  <sheetFormatPr defaultColWidth="9.109375" defaultRowHeight="15.6"/>
  <cols>
    <col min="1" max="1" width="13.5546875" style="1" customWidth="1"/>
    <col min="2" max="2" width="66.88671875" style="23" customWidth="1"/>
    <col min="3" max="3" width="23.33203125" style="1" customWidth="1"/>
    <col min="4" max="4" width="22.44140625" style="1" customWidth="1"/>
    <col min="5" max="5" width="21.109375" style="1" customWidth="1"/>
    <col min="6" max="6" width="14" style="1" customWidth="1"/>
    <col min="7" max="16384" width="9.109375" style="1"/>
  </cols>
  <sheetData>
    <row r="1" spans="1:6">
      <c r="A1" s="30"/>
      <c r="B1" s="31"/>
      <c r="C1" s="30"/>
      <c r="D1" s="30"/>
      <c r="E1" s="30"/>
      <c r="F1" s="30"/>
    </row>
    <row r="2" spans="1:6" ht="44.25" customHeight="1">
      <c r="A2" s="39" t="s">
        <v>271</v>
      </c>
      <c r="B2" s="39"/>
      <c r="C2" s="39"/>
      <c r="D2" s="39"/>
      <c r="E2" s="39"/>
      <c r="F2" s="39"/>
    </row>
    <row r="3" spans="1:6">
      <c r="A3" s="43" t="s">
        <v>165</v>
      </c>
      <c r="B3" s="43"/>
      <c r="C3" s="43"/>
      <c r="D3" s="43"/>
      <c r="E3" s="43"/>
      <c r="F3" s="43"/>
    </row>
    <row r="5" spans="1:6" ht="46.8">
      <c r="A5" s="2" t="s">
        <v>164</v>
      </c>
      <c r="B5" s="2" t="s">
        <v>1</v>
      </c>
      <c r="C5" s="2" t="s">
        <v>163</v>
      </c>
      <c r="D5" s="2" t="s">
        <v>267</v>
      </c>
      <c r="E5" s="2" t="s">
        <v>268</v>
      </c>
      <c r="F5" s="2" t="s">
        <v>280</v>
      </c>
    </row>
    <row r="6" spans="1:6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</row>
    <row r="7" spans="1:6" ht="31.2">
      <c r="A7" s="3" t="s">
        <v>2</v>
      </c>
      <c r="B7" s="4" t="s">
        <v>126</v>
      </c>
      <c r="C7" s="7">
        <v>6988489</v>
      </c>
      <c r="D7" s="7">
        <v>6858538.5</v>
      </c>
      <c r="E7" s="7">
        <v>4039808.25</v>
      </c>
      <c r="F7" s="7">
        <v>58.90188193884164</v>
      </c>
    </row>
    <row r="8" spans="1:6">
      <c r="A8" s="22" t="s">
        <v>3</v>
      </c>
      <c r="B8" s="16" t="s">
        <v>4</v>
      </c>
      <c r="C8" s="25">
        <v>360000</v>
      </c>
      <c r="D8" s="25">
        <v>280049.5</v>
      </c>
      <c r="E8" s="25">
        <v>279999</v>
      </c>
      <c r="F8" s="25">
        <v>99.981967473607341</v>
      </c>
    </row>
    <row r="9" spans="1:6">
      <c r="A9" s="22" t="s">
        <v>13</v>
      </c>
      <c r="B9" s="16" t="s">
        <v>14</v>
      </c>
      <c r="C9" s="25">
        <v>360000</v>
      </c>
      <c r="D9" s="25">
        <v>280049.5</v>
      </c>
      <c r="E9" s="25">
        <v>279999</v>
      </c>
      <c r="F9" s="25">
        <v>99.981967473607341</v>
      </c>
    </row>
    <row r="10" spans="1:6">
      <c r="A10" s="22" t="s">
        <v>15</v>
      </c>
      <c r="B10" s="16" t="s">
        <v>16</v>
      </c>
      <c r="C10" s="25">
        <v>50000</v>
      </c>
      <c r="D10" s="25">
        <v>49.5</v>
      </c>
      <c r="E10" s="25">
        <v>0</v>
      </c>
      <c r="F10" s="25">
        <v>0</v>
      </c>
    </row>
    <row r="11" spans="1:6">
      <c r="A11" s="22" t="s">
        <v>19</v>
      </c>
      <c r="B11" s="16" t="s">
        <v>20</v>
      </c>
      <c r="C11" s="25">
        <v>30000</v>
      </c>
      <c r="D11" s="25">
        <v>0</v>
      </c>
      <c r="E11" s="25">
        <v>0</v>
      </c>
      <c r="F11" s="25">
        <v>0</v>
      </c>
    </row>
    <row r="12" spans="1:6" ht="31.2">
      <c r="A12" s="22" t="s">
        <v>29</v>
      </c>
      <c r="B12" s="16" t="s">
        <v>30</v>
      </c>
      <c r="C12" s="25">
        <v>280000</v>
      </c>
      <c r="D12" s="25">
        <v>280000</v>
      </c>
      <c r="E12" s="25">
        <v>279999</v>
      </c>
      <c r="F12" s="25">
        <v>99.999642857142859</v>
      </c>
    </row>
    <row r="13" spans="1:6" ht="31.2">
      <c r="A13" s="22" t="s">
        <v>172</v>
      </c>
      <c r="B13" s="16" t="s">
        <v>173</v>
      </c>
      <c r="C13" s="25">
        <v>260000</v>
      </c>
      <c r="D13" s="25">
        <v>260000</v>
      </c>
      <c r="E13" s="25">
        <v>259999</v>
      </c>
      <c r="F13" s="25">
        <v>99.999615384615382</v>
      </c>
    </row>
    <row r="14" spans="1:6" ht="31.2">
      <c r="A14" s="22" t="s">
        <v>31</v>
      </c>
      <c r="B14" s="16" t="s">
        <v>32</v>
      </c>
      <c r="C14" s="25">
        <v>20000</v>
      </c>
      <c r="D14" s="25">
        <v>20000</v>
      </c>
      <c r="E14" s="25">
        <v>20000</v>
      </c>
      <c r="F14" s="25">
        <v>100</v>
      </c>
    </row>
    <row r="15" spans="1:6">
      <c r="A15" s="22" t="s">
        <v>140</v>
      </c>
      <c r="B15" s="16" t="s">
        <v>141</v>
      </c>
      <c r="C15" s="25">
        <v>6628489</v>
      </c>
      <c r="D15" s="25">
        <v>6578489</v>
      </c>
      <c r="E15" s="25">
        <v>3759809.25</v>
      </c>
      <c r="F15" s="25">
        <v>57.153082569568795</v>
      </c>
    </row>
    <row r="16" spans="1:6">
      <c r="A16" s="22" t="s">
        <v>142</v>
      </c>
      <c r="B16" s="16" t="s">
        <v>143</v>
      </c>
      <c r="C16" s="25">
        <v>1313799</v>
      </c>
      <c r="D16" s="25">
        <v>1313799</v>
      </c>
      <c r="E16" s="25">
        <v>1276500</v>
      </c>
      <c r="F16" s="25">
        <v>97.160981245989689</v>
      </c>
    </row>
    <row r="17" spans="1:6">
      <c r="A17" s="22" t="s">
        <v>144</v>
      </c>
      <c r="B17" s="16" t="s">
        <v>145</v>
      </c>
      <c r="C17" s="25">
        <v>1313799</v>
      </c>
      <c r="D17" s="25">
        <v>1313799</v>
      </c>
      <c r="E17" s="25">
        <v>1276500</v>
      </c>
      <c r="F17" s="25">
        <v>97.160981245989689</v>
      </c>
    </row>
    <row r="18" spans="1:6">
      <c r="A18" s="22" t="s">
        <v>146</v>
      </c>
      <c r="B18" s="16" t="s">
        <v>147</v>
      </c>
      <c r="C18" s="25">
        <v>0</v>
      </c>
      <c r="D18" s="25">
        <v>0</v>
      </c>
      <c r="E18" s="25">
        <v>0</v>
      </c>
      <c r="F18" s="25">
        <v>0</v>
      </c>
    </row>
    <row r="19" spans="1:6">
      <c r="A19" s="22" t="s">
        <v>148</v>
      </c>
      <c r="B19" s="16" t="s">
        <v>149</v>
      </c>
      <c r="C19" s="25">
        <v>0</v>
      </c>
      <c r="D19" s="25">
        <v>0</v>
      </c>
      <c r="E19" s="25">
        <v>0</v>
      </c>
      <c r="F19" s="25">
        <v>0</v>
      </c>
    </row>
    <row r="20" spans="1:6">
      <c r="A20" s="22" t="s">
        <v>150</v>
      </c>
      <c r="B20" s="16" t="s">
        <v>151</v>
      </c>
      <c r="C20" s="25">
        <v>5314690</v>
      </c>
      <c r="D20" s="25">
        <v>5264690</v>
      </c>
      <c r="E20" s="25">
        <v>2483309.25</v>
      </c>
      <c r="F20" s="25">
        <v>47.169144811945237</v>
      </c>
    </row>
    <row r="21" spans="1:6">
      <c r="A21" s="22" t="s">
        <v>109</v>
      </c>
      <c r="B21" s="16" t="s">
        <v>152</v>
      </c>
      <c r="C21" s="25">
        <v>5314690</v>
      </c>
      <c r="D21" s="25">
        <v>5264690</v>
      </c>
      <c r="E21" s="25">
        <v>2483309.25</v>
      </c>
      <c r="F21" s="25">
        <v>47.169144811945237</v>
      </c>
    </row>
    <row r="22" spans="1:6">
      <c r="A22" s="21" t="s">
        <v>178</v>
      </c>
      <c r="B22" s="15" t="s">
        <v>45</v>
      </c>
      <c r="C22" s="24">
        <v>2670690</v>
      </c>
      <c r="D22" s="24">
        <v>2670690</v>
      </c>
      <c r="E22" s="24">
        <v>2434637.25</v>
      </c>
      <c r="F22" s="24">
        <v>91.161357177358653</v>
      </c>
    </row>
    <row r="23" spans="1:6">
      <c r="A23" s="22" t="s">
        <v>140</v>
      </c>
      <c r="B23" s="16" t="s">
        <v>141</v>
      </c>
      <c r="C23" s="25">
        <v>2670690</v>
      </c>
      <c r="D23" s="25">
        <v>2670690</v>
      </c>
      <c r="E23" s="25">
        <v>2434637.25</v>
      </c>
      <c r="F23" s="25">
        <v>91.161357177358653</v>
      </c>
    </row>
    <row r="24" spans="1:6">
      <c r="A24" s="22" t="s">
        <v>150</v>
      </c>
      <c r="B24" s="16" t="s">
        <v>151</v>
      </c>
      <c r="C24" s="25">
        <v>2670690</v>
      </c>
      <c r="D24" s="25">
        <v>2670690</v>
      </c>
      <c r="E24" s="25">
        <v>2434637.25</v>
      </c>
      <c r="F24" s="25">
        <v>91.161357177358653</v>
      </c>
    </row>
    <row r="25" spans="1:6">
      <c r="A25" s="22" t="s">
        <v>109</v>
      </c>
      <c r="B25" s="16" t="s">
        <v>152</v>
      </c>
      <c r="C25" s="25">
        <v>2670690</v>
      </c>
      <c r="D25" s="25">
        <v>2670690</v>
      </c>
      <c r="E25" s="25">
        <v>2434637.25</v>
      </c>
      <c r="F25" s="25">
        <v>91.161357177358653</v>
      </c>
    </row>
    <row r="26" spans="1:6" ht="31.2">
      <c r="A26" s="21" t="s">
        <v>9</v>
      </c>
      <c r="B26" s="15" t="s">
        <v>47</v>
      </c>
      <c r="C26" s="24">
        <v>964000</v>
      </c>
      <c r="D26" s="24">
        <v>914000</v>
      </c>
      <c r="E26" s="24">
        <v>48672</v>
      </c>
      <c r="F26" s="24">
        <v>5.3251641137855579</v>
      </c>
    </row>
    <row r="27" spans="1:6">
      <c r="A27" s="22" t="s">
        <v>140</v>
      </c>
      <c r="B27" s="16" t="s">
        <v>141</v>
      </c>
      <c r="C27" s="25">
        <v>964000</v>
      </c>
      <c r="D27" s="25">
        <v>914000</v>
      </c>
      <c r="E27" s="25">
        <v>48672</v>
      </c>
      <c r="F27" s="25">
        <v>5.3251641137855579</v>
      </c>
    </row>
    <row r="28" spans="1:6">
      <c r="A28" s="22" t="s">
        <v>150</v>
      </c>
      <c r="B28" s="16" t="s">
        <v>151</v>
      </c>
      <c r="C28" s="25">
        <v>964000</v>
      </c>
      <c r="D28" s="25">
        <v>914000</v>
      </c>
      <c r="E28" s="25">
        <v>48672</v>
      </c>
      <c r="F28" s="25">
        <v>5.3251641137855579</v>
      </c>
    </row>
    <row r="29" spans="1:6">
      <c r="A29" s="22" t="s">
        <v>109</v>
      </c>
      <c r="B29" s="16" t="s">
        <v>152</v>
      </c>
      <c r="C29" s="25">
        <v>964000</v>
      </c>
      <c r="D29" s="25">
        <v>914000</v>
      </c>
      <c r="E29" s="25">
        <v>48672</v>
      </c>
      <c r="F29" s="25">
        <v>5.3251641137855579</v>
      </c>
    </row>
    <row r="30" spans="1:6">
      <c r="A30" s="21" t="s">
        <v>155</v>
      </c>
      <c r="B30" s="15" t="s">
        <v>156</v>
      </c>
      <c r="C30" s="24">
        <v>0</v>
      </c>
      <c r="D30" s="24">
        <v>0</v>
      </c>
      <c r="E30" s="24">
        <v>0</v>
      </c>
      <c r="F30" s="24">
        <v>0</v>
      </c>
    </row>
    <row r="31" spans="1:6">
      <c r="A31" s="22" t="s">
        <v>140</v>
      </c>
      <c r="B31" s="16" t="s">
        <v>141</v>
      </c>
      <c r="C31" s="25">
        <v>0</v>
      </c>
      <c r="D31" s="25">
        <v>0</v>
      </c>
      <c r="E31" s="25">
        <v>0</v>
      </c>
      <c r="F31" s="25">
        <v>0</v>
      </c>
    </row>
    <row r="32" spans="1:6">
      <c r="A32" s="22" t="s">
        <v>142</v>
      </c>
      <c r="B32" s="16" t="s">
        <v>143</v>
      </c>
      <c r="C32" s="25">
        <v>0</v>
      </c>
      <c r="D32" s="25">
        <v>0</v>
      </c>
      <c r="E32" s="25">
        <v>0</v>
      </c>
      <c r="F32" s="25">
        <v>0</v>
      </c>
    </row>
    <row r="33" spans="1:6">
      <c r="A33" s="22" t="s">
        <v>146</v>
      </c>
      <c r="B33" s="16" t="s">
        <v>147</v>
      </c>
      <c r="C33" s="25">
        <v>0</v>
      </c>
      <c r="D33" s="25">
        <v>0</v>
      </c>
      <c r="E33" s="25">
        <v>0</v>
      </c>
      <c r="F33" s="25">
        <v>0</v>
      </c>
    </row>
    <row r="34" spans="1:6">
      <c r="A34" s="22" t="s">
        <v>148</v>
      </c>
      <c r="B34" s="16" t="s">
        <v>149</v>
      </c>
      <c r="C34" s="25">
        <v>0</v>
      </c>
      <c r="D34" s="25">
        <v>0</v>
      </c>
      <c r="E34" s="25">
        <v>0</v>
      </c>
      <c r="F34" s="25">
        <v>0</v>
      </c>
    </row>
    <row r="35" spans="1:6" ht="31.2">
      <c r="A35" s="21" t="s">
        <v>182</v>
      </c>
      <c r="B35" s="15" t="s">
        <v>139</v>
      </c>
      <c r="C35" s="24">
        <v>260000</v>
      </c>
      <c r="D35" s="24">
        <v>260000</v>
      </c>
      <c r="E35" s="24">
        <v>259999</v>
      </c>
      <c r="F35" s="24">
        <v>99.999615384615382</v>
      </c>
    </row>
    <row r="36" spans="1:6">
      <c r="A36" s="22" t="s">
        <v>3</v>
      </c>
      <c r="B36" s="16" t="s">
        <v>4</v>
      </c>
      <c r="C36" s="25">
        <v>260000</v>
      </c>
      <c r="D36" s="25">
        <v>260000</v>
      </c>
      <c r="E36" s="25">
        <v>259999</v>
      </c>
      <c r="F36" s="25">
        <v>99.999615384615382</v>
      </c>
    </row>
    <row r="37" spans="1:6">
      <c r="A37" s="22" t="s">
        <v>13</v>
      </c>
      <c r="B37" s="16" t="s">
        <v>14</v>
      </c>
      <c r="C37" s="25">
        <v>260000</v>
      </c>
      <c r="D37" s="25">
        <v>260000</v>
      </c>
      <c r="E37" s="25">
        <v>259999</v>
      </c>
      <c r="F37" s="25">
        <v>99.999615384615382</v>
      </c>
    </row>
    <row r="38" spans="1:6" ht="31.2">
      <c r="A38" s="22" t="s">
        <v>29</v>
      </c>
      <c r="B38" s="16" t="s">
        <v>30</v>
      </c>
      <c r="C38" s="25">
        <v>260000</v>
      </c>
      <c r="D38" s="25">
        <v>260000</v>
      </c>
      <c r="E38" s="25">
        <v>259999</v>
      </c>
      <c r="F38" s="25">
        <v>99.999615384615382</v>
      </c>
    </row>
    <row r="39" spans="1:6" ht="31.2">
      <c r="A39" s="22" t="s">
        <v>172</v>
      </c>
      <c r="B39" s="16" t="s">
        <v>173</v>
      </c>
      <c r="C39" s="25">
        <v>260000</v>
      </c>
      <c r="D39" s="25">
        <v>260000</v>
      </c>
      <c r="E39" s="25">
        <v>259999</v>
      </c>
      <c r="F39" s="25">
        <v>99.999615384615382</v>
      </c>
    </row>
    <row r="40" spans="1:6">
      <c r="A40" s="21" t="s">
        <v>224</v>
      </c>
      <c r="B40" s="15" t="s">
        <v>225</v>
      </c>
      <c r="C40" s="24">
        <v>1680000</v>
      </c>
      <c r="D40" s="24">
        <v>1680000</v>
      </c>
      <c r="E40" s="24">
        <v>0</v>
      </c>
      <c r="F40" s="24">
        <v>0</v>
      </c>
    </row>
    <row r="41" spans="1:6">
      <c r="A41" s="22" t="s">
        <v>140</v>
      </c>
      <c r="B41" s="16" t="s">
        <v>141</v>
      </c>
      <c r="C41" s="25">
        <v>1680000</v>
      </c>
      <c r="D41" s="25">
        <v>1680000</v>
      </c>
      <c r="E41" s="25">
        <v>0</v>
      </c>
      <c r="F41" s="25">
        <v>0</v>
      </c>
    </row>
    <row r="42" spans="1:6">
      <c r="A42" s="22" t="s">
        <v>150</v>
      </c>
      <c r="B42" s="16" t="s">
        <v>151</v>
      </c>
      <c r="C42" s="25">
        <v>1680000</v>
      </c>
      <c r="D42" s="25">
        <v>1680000</v>
      </c>
      <c r="E42" s="25">
        <v>0</v>
      </c>
      <c r="F42" s="25">
        <v>0</v>
      </c>
    </row>
    <row r="43" spans="1:6">
      <c r="A43" s="22" t="s">
        <v>109</v>
      </c>
      <c r="B43" s="16" t="s">
        <v>152</v>
      </c>
      <c r="C43" s="25">
        <v>1680000</v>
      </c>
      <c r="D43" s="25">
        <v>1680000</v>
      </c>
      <c r="E43" s="25">
        <v>0</v>
      </c>
      <c r="F43" s="25">
        <v>0</v>
      </c>
    </row>
    <row r="44" spans="1:6">
      <c r="A44" s="21" t="s">
        <v>184</v>
      </c>
      <c r="B44" s="15" t="s">
        <v>54</v>
      </c>
      <c r="C44" s="24">
        <v>37299</v>
      </c>
      <c r="D44" s="24">
        <v>37299</v>
      </c>
      <c r="E44" s="24">
        <v>0</v>
      </c>
      <c r="F44" s="24">
        <v>0</v>
      </c>
    </row>
    <row r="45" spans="1:6">
      <c r="A45" s="22" t="s">
        <v>140</v>
      </c>
      <c r="B45" s="16" t="s">
        <v>141</v>
      </c>
      <c r="C45" s="25">
        <v>37299</v>
      </c>
      <c r="D45" s="25">
        <v>37299</v>
      </c>
      <c r="E45" s="25">
        <v>0</v>
      </c>
      <c r="F45" s="25">
        <v>0</v>
      </c>
    </row>
    <row r="46" spans="1:6">
      <c r="A46" s="22" t="s">
        <v>142</v>
      </c>
      <c r="B46" s="16" t="s">
        <v>143</v>
      </c>
      <c r="C46" s="25">
        <v>37299</v>
      </c>
      <c r="D46" s="25">
        <v>37299</v>
      </c>
      <c r="E46" s="25">
        <v>0</v>
      </c>
      <c r="F46" s="25">
        <v>0</v>
      </c>
    </row>
    <row r="47" spans="1:6">
      <c r="A47" s="22" t="s">
        <v>144</v>
      </c>
      <c r="B47" s="16" t="s">
        <v>145</v>
      </c>
      <c r="C47" s="25">
        <v>37299</v>
      </c>
      <c r="D47" s="25">
        <v>37299</v>
      </c>
      <c r="E47" s="25">
        <v>0</v>
      </c>
      <c r="F47" s="25">
        <v>0</v>
      </c>
    </row>
    <row r="48" spans="1:6">
      <c r="A48" s="21" t="s">
        <v>56</v>
      </c>
      <c r="B48" s="15" t="s">
        <v>57</v>
      </c>
      <c r="C48" s="24">
        <v>1276500</v>
      </c>
      <c r="D48" s="24">
        <v>1276500</v>
      </c>
      <c r="E48" s="24">
        <v>1276500</v>
      </c>
      <c r="F48" s="24">
        <v>100</v>
      </c>
    </row>
    <row r="49" spans="1:6">
      <c r="A49" s="22" t="s">
        <v>140</v>
      </c>
      <c r="B49" s="16" t="s">
        <v>141</v>
      </c>
      <c r="C49" s="25">
        <v>1276500</v>
      </c>
      <c r="D49" s="25">
        <v>1276500</v>
      </c>
      <c r="E49" s="25">
        <v>1276500</v>
      </c>
      <c r="F49" s="25">
        <v>100</v>
      </c>
    </row>
    <row r="50" spans="1:6">
      <c r="A50" s="22" t="s">
        <v>142</v>
      </c>
      <c r="B50" s="16" t="s">
        <v>143</v>
      </c>
      <c r="C50" s="25">
        <v>1276500</v>
      </c>
      <c r="D50" s="25">
        <v>1276500</v>
      </c>
      <c r="E50" s="25">
        <v>1276500</v>
      </c>
      <c r="F50" s="25">
        <v>100</v>
      </c>
    </row>
    <row r="51" spans="1:6">
      <c r="A51" s="22" t="s">
        <v>144</v>
      </c>
      <c r="B51" s="16" t="s">
        <v>145</v>
      </c>
      <c r="C51" s="25">
        <v>1276500</v>
      </c>
      <c r="D51" s="25">
        <v>1276500</v>
      </c>
      <c r="E51" s="25">
        <v>1276500</v>
      </c>
      <c r="F51" s="25">
        <v>100</v>
      </c>
    </row>
    <row r="52" spans="1:6">
      <c r="A52" s="21" t="s">
        <v>153</v>
      </c>
      <c r="B52" s="15" t="s">
        <v>154</v>
      </c>
      <c r="C52" s="24">
        <v>100000</v>
      </c>
      <c r="D52" s="24">
        <v>20049.5</v>
      </c>
      <c r="E52" s="24">
        <v>20000</v>
      </c>
      <c r="F52" s="24">
        <v>99.753111050150878</v>
      </c>
    </row>
    <row r="53" spans="1:6">
      <c r="A53" s="22" t="s">
        <v>3</v>
      </c>
      <c r="B53" s="16" t="s">
        <v>4</v>
      </c>
      <c r="C53" s="25">
        <v>100000</v>
      </c>
      <c r="D53" s="25">
        <v>20049.5</v>
      </c>
      <c r="E53" s="25">
        <v>20000</v>
      </c>
      <c r="F53" s="25">
        <v>99.753111050150878</v>
      </c>
    </row>
    <row r="54" spans="1:6">
      <c r="A54" s="22" t="s">
        <v>13</v>
      </c>
      <c r="B54" s="16" t="s">
        <v>14</v>
      </c>
      <c r="C54" s="25">
        <v>100000</v>
      </c>
      <c r="D54" s="25">
        <v>20049.5</v>
      </c>
      <c r="E54" s="25">
        <v>20000</v>
      </c>
      <c r="F54" s="25">
        <v>99.753111050150878</v>
      </c>
    </row>
    <row r="55" spans="1:6">
      <c r="A55" s="22" t="s">
        <v>15</v>
      </c>
      <c r="B55" s="16" t="s">
        <v>16</v>
      </c>
      <c r="C55" s="25">
        <v>50000</v>
      </c>
      <c r="D55" s="25">
        <v>49.5</v>
      </c>
      <c r="E55" s="25">
        <v>0</v>
      </c>
      <c r="F55" s="25">
        <v>0</v>
      </c>
    </row>
    <row r="56" spans="1:6">
      <c r="A56" s="22" t="s">
        <v>19</v>
      </c>
      <c r="B56" s="16" t="s">
        <v>20</v>
      </c>
      <c r="C56" s="25">
        <v>30000</v>
      </c>
      <c r="D56" s="25">
        <v>0</v>
      </c>
      <c r="E56" s="25">
        <v>0</v>
      </c>
      <c r="F56" s="25">
        <v>0</v>
      </c>
    </row>
    <row r="57" spans="1:6" ht="31.2">
      <c r="A57" s="22" t="s">
        <v>29</v>
      </c>
      <c r="B57" s="16" t="s">
        <v>30</v>
      </c>
      <c r="C57" s="25">
        <v>20000</v>
      </c>
      <c r="D57" s="25">
        <v>20000</v>
      </c>
      <c r="E57" s="25">
        <v>20000</v>
      </c>
      <c r="F57" s="25">
        <v>100</v>
      </c>
    </row>
    <row r="58" spans="1:6" ht="31.2">
      <c r="A58" s="22" t="s">
        <v>31</v>
      </c>
      <c r="B58" s="16" t="s">
        <v>32</v>
      </c>
      <c r="C58" s="25">
        <v>20000</v>
      </c>
      <c r="D58" s="25">
        <v>20000</v>
      </c>
      <c r="E58" s="25">
        <v>20000</v>
      </c>
      <c r="F58" s="25">
        <v>100</v>
      </c>
    </row>
    <row r="59" spans="1:6" ht="31.2">
      <c r="A59" s="3" t="s">
        <v>58</v>
      </c>
      <c r="B59" s="4" t="s">
        <v>138</v>
      </c>
      <c r="C59" s="7">
        <v>15721388.359999999</v>
      </c>
      <c r="D59" s="7">
        <v>13763239</v>
      </c>
      <c r="E59" s="7">
        <v>287282.61</v>
      </c>
      <c r="F59" s="7">
        <v>2.087318326739803</v>
      </c>
    </row>
    <row r="60" spans="1:6">
      <c r="A60" s="22" t="s">
        <v>140</v>
      </c>
      <c r="B60" s="16" t="s">
        <v>141</v>
      </c>
      <c r="C60" s="25">
        <v>15721388.359999999</v>
      </c>
      <c r="D60" s="25">
        <v>13763239</v>
      </c>
      <c r="E60" s="25">
        <v>287282.61</v>
      </c>
      <c r="F60" s="25">
        <v>2.087318326739803</v>
      </c>
    </row>
    <row r="61" spans="1:6">
      <c r="A61" s="22" t="s">
        <v>142</v>
      </c>
      <c r="B61" s="16" t="s">
        <v>143</v>
      </c>
      <c r="C61" s="25">
        <v>15721388.359999999</v>
      </c>
      <c r="D61" s="25">
        <v>13763239</v>
      </c>
      <c r="E61" s="25">
        <v>287282.61</v>
      </c>
      <c r="F61" s="25">
        <v>2.087318326739803</v>
      </c>
    </row>
    <row r="62" spans="1:6">
      <c r="A62" s="22" t="s">
        <v>144</v>
      </c>
      <c r="B62" s="16" t="s">
        <v>145</v>
      </c>
      <c r="C62" s="25">
        <v>2189880</v>
      </c>
      <c r="D62" s="25">
        <v>2189880</v>
      </c>
      <c r="E62" s="25">
        <v>0</v>
      </c>
      <c r="F62" s="25">
        <v>0</v>
      </c>
    </row>
    <row r="63" spans="1:6">
      <c r="A63" s="22" t="s">
        <v>146</v>
      </c>
      <c r="B63" s="16" t="s">
        <v>147</v>
      </c>
      <c r="C63" s="25">
        <v>11811508.359999999</v>
      </c>
      <c r="D63" s="25">
        <v>10853359</v>
      </c>
      <c r="E63" s="25">
        <v>287282.61</v>
      </c>
      <c r="F63" s="25">
        <v>2.6469465351694343</v>
      </c>
    </row>
    <row r="64" spans="1:6">
      <c r="A64" s="22" t="s">
        <v>148</v>
      </c>
      <c r="B64" s="16" t="s">
        <v>149</v>
      </c>
      <c r="C64" s="25">
        <v>11811508.359999999</v>
      </c>
      <c r="D64" s="25">
        <v>10853359</v>
      </c>
      <c r="E64" s="25">
        <v>287282.61</v>
      </c>
      <c r="F64" s="25">
        <v>2.6469465351694343</v>
      </c>
    </row>
    <row r="65" spans="1:6">
      <c r="A65" s="22" t="s">
        <v>194</v>
      </c>
      <c r="B65" s="16" t="s">
        <v>236</v>
      </c>
      <c r="C65" s="25">
        <v>1720000</v>
      </c>
      <c r="D65" s="25">
        <v>720000</v>
      </c>
      <c r="E65" s="25">
        <v>0</v>
      </c>
      <c r="F65" s="25">
        <v>0</v>
      </c>
    </row>
    <row r="66" spans="1:6">
      <c r="A66" s="22" t="s">
        <v>237</v>
      </c>
      <c r="B66" s="16" t="s">
        <v>238</v>
      </c>
      <c r="C66" s="25">
        <v>1720000</v>
      </c>
      <c r="D66" s="25">
        <v>720000</v>
      </c>
      <c r="E66" s="25">
        <v>0</v>
      </c>
      <c r="F66" s="25">
        <v>0</v>
      </c>
    </row>
    <row r="67" spans="1:6">
      <c r="A67" s="21" t="s">
        <v>61</v>
      </c>
      <c r="B67" s="15" t="s">
        <v>62</v>
      </c>
      <c r="C67" s="24">
        <v>3908713</v>
      </c>
      <c r="D67" s="24">
        <v>3908713</v>
      </c>
      <c r="E67" s="24">
        <v>287282.61</v>
      </c>
      <c r="F67" s="24">
        <v>7.3498005609519037</v>
      </c>
    </row>
    <row r="68" spans="1:6">
      <c r="A68" s="22" t="s">
        <v>140</v>
      </c>
      <c r="B68" s="16" t="s">
        <v>141</v>
      </c>
      <c r="C68" s="25">
        <v>3908713</v>
      </c>
      <c r="D68" s="25">
        <v>3908713</v>
      </c>
      <c r="E68" s="25">
        <v>287282.61</v>
      </c>
      <c r="F68" s="25">
        <v>7.3498005609519037</v>
      </c>
    </row>
    <row r="69" spans="1:6">
      <c r="A69" s="22" t="s">
        <v>142</v>
      </c>
      <c r="B69" s="16" t="s">
        <v>143</v>
      </c>
      <c r="C69" s="25">
        <v>3908713</v>
      </c>
      <c r="D69" s="25">
        <v>3908713</v>
      </c>
      <c r="E69" s="25">
        <v>287282.61</v>
      </c>
      <c r="F69" s="25">
        <v>7.3498005609519037</v>
      </c>
    </row>
    <row r="70" spans="1:6">
      <c r="A70" s="22" t="s">
        <v>146</v>
      </c>
      <c r="B70" s="16" t="s">
        <v>147</v>
      </c>
      <c r="C70" s="25">
        <v>3908713</v>
      </c>
      <c r="D70" s="25">
        <v>3908713</v>
      </c>
      <c r="E70" s="25">
        <v>287282.61</v>
      </c>
      <c r="F70" s="25">
        <v>7.3498005609519037</v>
      </c>
    </row>
    <row r="71" spans="1:6">
      <c r="A71" s="22" t="s">
        <v>148</v>
      </c>
      <c r="B71" s="16" t="s">
        <v>149</v>
      </c>
      <c r="C71" s="25">
        <v>3908713</v>
      </c>
      <c r="D71" s="25">
        <v>3908713</v>
      </c>
      <c r="E71" s="25">
        <v>287282.61</v>
      </c>
      <c r="F71" s="25">
        <v>7.3498005609519037</v>
      </c>
    </row>
    <row r="72" spans="1:6" ht="31.2">
      <c r="A72" s="21" t="s">
        <v>63</v>
      </c>
      <c r="B72" s="15" t="s">
        <v>64</v>
      </c>
      <c r="C72" s="24">
        <v>3974770</v>
      </c>
      <c r="D72" s="24">
        <v>2974770</v>
      </c>
      <c r="E72" s="24">
        <v>0</v>
      </c>
      <c r="F72" s="24">
        <v>0</v>
      </c>
    </row>
    <row r="73" spans="1:6">
      <c r="A73" s="22" t="s">
        <v>140</v>
      </c>
      <c r="B73" s="16" t="s">
        <v>141</v>
      </c>
      <c r="C73" s="25">
        <v>3974770</v>
      </c>
      <c r="D73" s="25">
        <v>2974770</v>
      </c>
      <c r="E73" s="25">
        <v>0</v>
      </c>
      <c r="F73" s="25">
        <v>0</v>
      </c>
    </row>
    <row r="74" spans="1:6">
      <c r="A74" s="22" t="s">
        <v>142</v>
      </c>
      <c r="B74" s="16" t="s">
        <v>143</v>
      </c>
      <c r="C74" s="25">
        <v>3974770</v>
      </c>
      <c r="D74" s="25">
        <v>2974770</v>
      </c>
      <c r="E74" s="25">
        <v>0</v>
      </c>
      <c r="F74" s="25">
        <v>0</v>
      </c>
    </row>
    <row r="75" spans="1:6">
      <c r="A75" s="22" t="s">
        <v>146</v>
      </c>
      <c r="B75" s="16" t="s">
        <v>147</v>
      </c>
      <c r="C75" s="25">
        <v>2254770</v>
      </c>
      <c r="D75" s="25">
        <v>2254770</v>
      </c>
      <c r="E75" s="25">
        <v>0</v>
      </c>
      <c r="F75" s="25">
        <v>0</v>
      </c>
    </row>
    <row r="76" spans="1:6">
      <c r="A76" s="22" t="s">
        <v>148</v>
      </c>
      <c r="B76" s="16" t="s">
        <v>149</v>
      </c>
      <c r="C76" s="25">
        <v>2254770</v>
      </c>
      <c r="D76" s="25">
        <v>2254770</v>
      </c>
      <c r="E76" s="25">
        <v>0</v>
      </c>
      <c r="F76" s="25">
        <v>0</v>
      </c>
    </row>
    <row r="77" spans="1:6">
      <c r="A77" s="22" t="s">
        <v>194</v>
      </c>
      <c r="B77" s="16" t="s">
        <v>236</v>
      </c>
      <c r="C77" s="25">
        <v>1720000</v>
      </c>
      <c r="D77" s="25">
        <v>720000</v>
      </c>
      <c r="E77" s="25">
        <v>0</v>
      </c>
      <c r="F77" s="25">
        <v>0</v>
      </c>
    </row>
    <row r="78" spans="1:6">
      <c r="A78" s="22" t="s">
        <v>237</v>
      </c>
      <c r="B78" s="16" t="s">
        <v>238</v>
      </c>
      <c r="C78" s="25">
        <v>1720000</v>
      </c>
      <c r="D78" s="25">
        <v>720000</v>
      </c>
      <c r="E78" s="25">
        <v>0</v>
      </c>
      <c r="F78" s="25">
        <v>0</v>
      </c>
    </row>
    <row r="79" spans="1:6" ht="78">
      <c r="A79" s="21" t="s">
        <v>259</v>
      </c>
      <c r="B79" s="15" t="s">
        <v>260</v>
      </c>
      <c r="C79" s="24">
        <v>656964</v>
      </c>
      <c r="D79" s="24">
        <v>656964</v>
      </c>
      <c r="E79" s="24">
        <v>0</v>
      </c>
      <c r="F79" s="24">
        <v>0</v>
      </c>
    </row>
    <row r="80" spans="1:6">
      <c r="A80" s="22" t="s">
        <v>140</v>
      </c>
      <c r="B80" s="16" t="s">
        <v>141</v>
      </c>
      <c r="C80" s="25">
        <v>656964</v>
      </c>
      <c r="D80" s="25">
        <v>656964</v>
      </c>
      <c r="E80" s="25">
        <v>0</v>
      </c>
      <c r="F80" s="25">
        <v>0</v>
      </c>
    </row>
    <row r="81" spans="1:6">
      <c r="A81" s="22" t="s">
        <v>142</v>
      </c>
      <c r="B81" s="16" t="s">
        <v>143</v>
      </c>
      <c r="C81" s="25">
        <v>656964</v>
      </c>
      <c r="D81" s="25">
        <v>656964</v>
      </c>
      <c r="E81" s="25">
        <v>0</v>
      </c>
      <c r="F81" s="25">
        <v>0</v>
      </c>
    </row>
    <row r="82" spans="1:6">
      <c r="A82" s="22" t="s">
        <v>144</v>
      </c>
      <c r="B82" s="16" t="s">
        <v>145</v>
      </c>
      <c r="C82" s="25">
        <v>656964</v>
      </c>
      <c r="D82" s="25">
        <v>656964</v>
      </c>
      <c r="E82" s="25">
        <v>0</v>
      </c>
      <c r="F82" s="25">
        <v>0</v>
      </c>
    </row>
    <row r="83" spans="1:6" ht="78">
      <c r="A83" s="21" t="s">
        <v>226</v>
      </c>
      <c r="B83" s="15" t="s">
        <v>227</v>
      </c>
      <c r="C83" s="24">
        <v>1532916</v>
      </c>
      <c r="D83" s="24">
        <v>1532916</v>
      </c>
      <c r="E83" s="24">
        <v>0</v>
      </c>
      <c r="F83" s="24">
        <v>0</v>
      </c>
    </row>
    <row r="84" spans="1:6">
      <c r="A84" s="22" t="s">
        <v>140</v>
      </c>
      <c r="B84" s="16" t="s">
        <v>141</v>
      </c>
      <c r="C84" s="25">
        <v>1532916</v>
      </c>
      <c r="D84" s="25">
        <v>1532916</v>
      </c>
      <c r="E84" s="25">
        <v>0</v>
      </c>
      <c r="F84" s="25">
        <v>0</v>
      </c>
    </row>
    <row r="85" spans="1:6">
      <c r="A85" s="22" t="s">
        <v>142</v>
      </c>
      <c r="B85" s="16" t="s">
        <v>143</v>
      </c>
      <c r="C85" s="25">
        <v>1532916</v>
      </c>
      <c r="D85" s="25">
        <v>1532916</v>
      </c>
      <c r="E85" s="25">
        <v>0</v>
      </c>
      <c r="F85" s="25">
        <v>0</v>
      </c>
    </row>
    <row r="86" spans="1:6">
      <c r="A86" s="22" t="s">
        <v>144</v>
      </c>
      <c r="B86" s="16" t="s">
        <v>145</v>
      </c>
      <c r="C86" s="25">
        <v>1532916</v>
      </c>
      <c r="D86" s="25">
        <v>1532916</v>
      </c>
      <c r="E86" s="25">
        <v>0</v>
      </c>
      <c r="F86" s="25">
        <v>0</v>
      </c>
    </row>
    <row r="87" spans="1:6" ht="31.2">
      <c r="A87" s="21" t="s">
        <v>218</v>
      </c>
      <c r="B87" s="15" t="s">
        <v>53</v>
      </c>
      <c r="C87" s="24">
        <v>5648025.3599999994</v>
      </c>
      <c r="D87" s="24">
        <v>4689876</v>
      </c>
      <c r="E87" s="24">
        <v>0</v>
      </c>
      <c r="F87" s="24">
        <v>0</v>
      </c>
    </row>
    <row r="88" spans="1:6">
      <c r="A88" s="22" t="s">
        <v>140</v>
      </c>
      <c r="B88" s="16" t="s">
        <v>141</v>
      </c>
      <c r="C88" s="25">
        <v>5648025.3599999994</v>
      </c>
      <c r="D88" s="25">
        <v>4689876</v>
      </c>
      <c r="E88" s="25">
        <v>0</v>
      </c>
      <c r="F88" s="25">
        <v>0</v>
      </c>
    </row>
    <row r="89" spans="1:6">
      <c r="A89" s="22" t="s">
        <v>142</v>
      </c>
      <c r="B89" s="16" t="s">
        <v>143</v>
      </c>
      <c r="C89" s="25">
        <v>5648025.3599999994</v>
      </c>
      <c r="D89" s="25">
        <v>4689876</v>
      </c>
      <c r="E89" s="25">
        <v>0</v>
      </c>
      <c r="F89" s="25">
        <v>0</v>
      </c>
    </row>
    <row r="90" spans="1:6">
      <c r="A90" s="22" t="s">
        <v>146</v>
      </c>
      <c r="B90" s="16" t="s">
        <v>147</v>
      </c>
      <c r="C90" s="25">
        <v>5648025.3599999994</v>
      </c>
      <c r="D90" s="25">
        <v>4689876</v>
      </c>
      <c r="E90" s="25">
        <v>0</v>
      </c>
      <c r="F90" s="25">
        <v>0</v>
      </c>
    </row>
    <row r="91" spans="1:6">
      <c r="A91" s="22" t="s">
        <v>148</v>
      </c>
      <c r="B91" s="16" t="s">
        <v>149</v>
      </c>
      <c r="C91" s="25">
        <v>5648025.3599999994</v>
      </c>
      <c r="D91" s="25">
        <v>4689876</v>
      </c>
      <c r="E91" s="25">
        <v>0</v>
      </c>
      <c r="F91" s="25">
        <v>0</v>
      </c>
    </row>
    <row r="92" spans="1:6" ht="31.2">
      <c r="A92" s="3" t="s">
        <v>78</v>
      </c>
      <c r="B92" s="4" t="s">
        <v>127</v>
      </c>
      <c r="C92" s="7">
        <v>6603847</v>
      </c>
      <c r="D92" s="7">
        <v>4744689</v>
      </c>
      <c r="E92" s="7">
        <v>4744688.88</v>
      </c>
      <c r="F92" s="7">
        <v>99.999997470856357</v>
      </c>
    </row>
    <row r="93" spans="1:6">
      <c r="A93" s="22" t="s">
        <v>140</v>
      </c>
      <c r="B93" s="16" t="s">
        <v>141</v>
      </c>
      <c r="C93" s="25">
        <v>6603847</v>
      </c>
      <c r="D93" s="25">
        <v>4744689</v>
      </c>
      <c r="E93" s="25">
        <v>4744688.88</v>
      </c>
      <c r="F93" s="25">
        <v>99.999997470856357</v>
      </c>
    </row>
    <row r="94" spans="1:6">
      <c r="A94" s="22" t="s">
        <v>150</v>
      </c>
      <c r="B94" s="16" t="s">
        <v>151</v>
      </c>
      <c r="C94" s="25">
        <v>6603847</v>
      </c>
      <c r="D94" s="25">
        <v>4744689</v>
      </c>
      <c r="E94" s="25">
        <v>4744688.88</v>
      </c>
      <c r="F94" s="25">
        <v>99.999997470856357</v>
      </c>
    </row>
    <row r="95" spans="1:6">
      <c r="A95" s="22" t="s">
        <v>272</v>
      </c>
      <c r="B95" s="16" t="s">
        <v>273</v>
      </c>
      <c r="C95" s="25">
        <v>6603847</v>
      </c>
      <c r="D95" s="25">
        <v>4744689</v>
      </c>
      <c r="E95" s="25">
        <v>4744688.88</v>
      </c>
      <c r="F95" s="25">
        <v>99.999997470856357</v>
      </c>
    </row>
    <row r="96" spans="1:6" ht="78" customHeight="1">
      <c r="A96" s="21" t="s">
        <v>274</v>
      </c>
      <c r="B96" s="15" t="s">
        <v>275</v>
      </c>
      <c r="C96" s="24">
        <v>1859158</v>
      </c>
      <c r="D96" s="24">
        <v>0</v>
      </c>
      <c r="E96" s="24">
        <v>0</v>
      </c>
      <c r="F96" s="24">
        <v>0</v>
      </c>
    </row>
    <row r="97" spans="1:6">
      <c r="A97" s="22" t="s">
        <v>140</v>
      </c>
      <c r="B97" s="16" t="s">
        <v>141</v>
      </c>
      <c r="C97" s="25">
        <v>1859158</v>
      </c>
      <c r="D97" s="25">
        <v>0</v>
      </c>
      <c r="E97" s="25">
        <v>0</v>
      </c>
      <c r="F97" s="25">
        <v>0</v>
      </c>
    </row>
    <row r="98" spans="1:6">
      <c r="A98" s="22" t="s">
        <v>150</v>
      </c>
      <c r="B98" s="16" t="s">
        <v>151</v>
      </c>
      <c r="C98" s="25">
        <v>1859158</v>
      </c>
      <c r="D98" s="25">
        <v>0</v>
      </c>
      <c r="E98" s="25">
        <v>0</v>
      </c>
      <c r="F98" s="25">
        <v>0</v>
      </c>
    </row>
    <row r="99" spans="1:6">
      <c r="A99" s="22" t="s">
        <v>272</v>
      </c>
      <c r="B99" s="16" t="s">
        <v>273</v>
      </c>
      <c r="C99" s="25">
        <v>1859158</v>
      </c>
      <c r="D99" s="25">
        <v>0</v>
      </c>
      <c r="E99" s="25">
        <v>0</v>
      </c>
      <c r="F99" s="25">
        <v>0</v>
      </c>
    </row>
    <row r="100" spans="1:6" ht="78">
      <c r="A100" s="21" t="s">
        <v>276</v>
      </c>
      <c r="B100" s="15" t="s">
        <v>277</v>
      </c>
      <c r="C100" s="24">
        <v>4744689</v>
      </c>
      <c r="D100" s="24">
        <v>4744689</v>
      </c>
      <c r="E100" s="24">
        <v>4744688.88</v>
      </c>
      <c r="F100" s="24">
        <v>99.999997470856357</v>
      </c>
    </row>
    <row r="101" spans="1:6">
      <c r="A101" s="22" t="s">
        <v>140</v>
      </c>
      <c r="B101" s="16" t="s">
        <v>141</v>
      </c>
      <c r="C101" s="25">
        <v>4744689</v>
      </c>
      <c r="D101" s="25">
        <v>4744689</v>
      </c>
      <c r="E101" s="25">
        <v>4744688.88</v>
      </c>
      <c r="F101" s="25">
        <v>99.999997470856357</v>
      </c>
    </row>
    <row r="102" spans="1:6">
      <c r="A102" s="22" t="s">
        <v>150</v>
      </c>
      <c r="B102" s="16" t="s">
        <v>151</v>
      </c>
      <c r="C102" s="25">
        <v>4744689</v>
      </c>
      <c r="D102" s="25">
        <v>4744689</v>
      </c>
      <c r="E102" s="25">
        <v>4744688.88</v>
      </c>
      <c r="F102" s="25">
        <v>99.999997470856357</v>
      </c>
    </row>
    <row r="103" spans="1:6">
      <c r="A103" s="22" t="s">
        <v>272</v>
      </c>
      <c r="B103" s="16" t="s">
        <v>273</v>
      </c>
      <c r="C103" s="25">
        <v>4744689</v>
      </c>
      <c r="D103" s="25">
        <v>4744689</v>
      </c>
      <c r="E103" s="25">
        <v>4744688.88</v>
      </c>
      <c r="F103" s="25">
        <v>99.999997470856357</v>
      </c>
    </row>
    <row r="104" spans="1:6" ht="46.8">
      <c r="A104" s="3" t="s">
        <v>108</v>
      </c>
      <c r="B104" s="4" t="s">
        <v>130</v>
      </c>
      <c r="C104" s="7">
        <v>9032843.4400000013</v>
      </c>
      <c r="D104" s="7">
        <v>6899613.4400000004</v>
      </c>
      <c r="E104" s="7">
        <v>1332403.44</v>
      </c>
      <c r="F104" s="7">
        <v>19.31127666189948</v>
      </c>
    </row>
    <row r="105" spans="1:6">
      <c r="A105" s="22" t="s">
        <v>3</v>
      </c>
      <c r="B105" s="16" t="s">
        <v>4</v>
      </c>
      <c r="C105" s="25">
        <v>100000</v>
      </c>
      <c r="D105" s="25">
        <v>86000</v>
      </c>
      <c r="E105" s="25">
        <v>0</v>
      </c>
      <c r="F105" s="25">
        <v>0</v>
      </c>
    </row>
    <row r="106" spans="1:6">
      <c r="A106" s="22" t="s">
        <v>13</v>
      </c>
      <c r="B106" s="16" t="s">
        <v>14</v>
      </c>
      <c r="C106" s="25">
        <v>100000</v>
      </c>
      <c r="D106" s="25">
        <v>86000</v>
      </c>
      <c r="E106" s="25">
        <v>0</v>
      </c>
      <c r="F106" s="25">
        <v>0</v>
      </c>
    </row>
    <row r="107" spans="1:6">
      <c r="A107" s="22" t="s">
        <v>19</v>
      </c>
      <c r="B107" s="16" t="s">
        <v>20</v>
      </c>
      <c r="C107" s="25">
        <v>100000</v>
      </c>
      <c r="D107" s="25">
        <v>86000</v>
      </c>
      <c r="E107" s="25">
        <v>0</v>
      </c>
      <c r="F107" s="25">
        <v>0</v>
      </c>
    </row>
    <row r="108" spans="1:6">
      <c r="A108" s="22" t="s">
        <v>140</v>
      </c>
      <c r="B108" s="16" t="s">
        <v>141</v>
      </c>
      <c r="C108" s="25">
        <v>8932843.4400000013</v>
      </c>
      <c r="D108" s="25">
        <v>6813613.4400000004</v>
      </c>
      <c r="E108" s="25">
        <v>1332403.44</v>
      </c>
      <c r="F108" s="25">
        <v>19.555019546280569</v>
      </c>
    </row>
    <row r="109" spans="1:6">
      <c r="A109" s="22" t="s">
        <v>142</v>
      </c>
      <c r="B109" s="16" t="s">
        <v>143</v>
      </c>
      <c r="C109" s="25">
        <v>36000</v>
      </c>
      <c r="D109" s="25">
        <v>36000</v>
      </c>
      <c r="E109" s="25">
        <v>0</v>
      </c>
      <c r="F109" s="25">
        <v>0</v>
      </c>
    </row>
    <row r="110" spans="1:6">
      <c r="A110" s="22" t="s">
        <v>144</v>
      </c>
      <c r="B110" s="16" t="s">
        <v>145</v>
      </c>
      <c r="C110" s="25">
        <v>36000</v>
      </c>
      <c r="D110" s="25">
        <v>36000</v>
      </c>
      <c r="E110" s="25">
        <v>0</v>
      </c>
      <c r="F110" s="25">
        <v>0</v>
      </c>
    </row>
    <row r="111" spans="1:6">
      <c r="A111" s="22" t="s">
        <v>150</v>
      </c>
      <c r="B111" s="16" t="s">
        <v>151</v>
      </c>
      <c r="C111" s="25">
        <v>8896843.4400000013</v>
      </c>
      <c r="D111" s="25">
        <v>6777613.4400000004</v>
      </c>
      <c r="E111" s="25">
        <v>1332403.44</v>
      </c>
      <c r="F111" s="25">
        <v>19.658888070193626</v>
      </c>
    </row>
    <row r="112" spans="1:6">
      <c r="A112" s="22" t="s">
        <v>109</v>
      </c>
      <c r="B112" s="16" t="s">
        <v>152</v>
      </c>
      <c r="C112" s="25">
        <v>8896843.4400000013</v>
      </c>
      <c r="D112" s="25">
        <v>6777613.4400000004</v>
      </c>
      <c r="E112" s="25">
        <v>1332403.44</v>
      </c>
      <c r="F112" s="25">
        <v>19.658888070193626</v>
      </c>
    </row>
    <row r="113" spans="1:6" ht="31.2">
      <c r="A113" s="21" t="s">
        <v>59</v>
      </c>
      <c r="B113" s="15" t="s">
        <v>60</v>
      </c>
      <c r="C113" s="24">
        <v>36000</v>
      </c>
      <c r="D113" s="24">
        <v>36000</v>
      </c>
      <c r="E113" s="24">
        <v>0</v>
      </c>
      <c r="F113" s="24">
        <v>0</v>
      </c>
    </row>
    <row r="114" spans="1:6">
      <c r="A114" s="22" t="s">
        <v>140</v>
      </c>
      <c r="B114" s="16" t="s">
        <v>141</v>
      </c>
      <c r="C114" s="25">
        <v>36000</v>
      </c>
      <c r="D114" s="25">
        <v>36000</v>
      </c>
      <c r="E114" s="25">
        <v>0</v>
      </c>
      <c r="F114" s="25">
        <v>0</v>
      </c>
    </row>
    <row r="115" spans="1:6">
      <c r="A115" s="22" t="s">
        <v>142</v>
      </c>
      <c r="B115" s="16" t="s">
        <v>143</v>
      </c>
      <c r="C115" s="25">
        <v>36000</v>
      </c>
      <c r="D115" s="25">
        <v>36000</v>
      </c>
      <c r="E115" s="25">
        <v>0</v>
      </c>
      <c r="F115" s="25">
        <v>0</v>
      </c>
    </row>
    <row r="116" spans="1:6">
      <c r="A116" s="22" t="s">
        <v>144</v>
      </c>
      <c r="B116" s="16" t="s">
        <v>145</v>
      </c>
      <c r="C116" s="25">
        <v>36000</v>
      </c>
      <c r="D116" s="25">
        <v>36000</v>
      </c>
      <c r="E116" s="25">
        <v>0</v>
      </c>
      <c r="F116" s="25">
        <v>0</v>
      </c>
    </row>
    <row r="117" spans="1:6">
      <c r="A117" s="21" t="s">
        <v>155</v>
      </c>
      <c r="B117" s="15" t="s">
        <v>156</v>
      </c>
      <c r="C117" s="24">
        <v>4029487</v>
      </c>
      <c r="D117" s="24">
        <v>2151025</v>
      </c>
      <c r="E117" s="24">
        <v>1245529.8700000001</v>
      </c>
      <c r="F117" s="24">
        <v>57.90401645727038</v>
      </c>
    </row>
    <row r="118" spans="1:6">
      <c r="A118" s="22" t="s">
        <v>140</v>
      </c>
      <c r="B118" s="16" t="s">
        <v>141</v>
      </c>
      <c r="C118" s="25">
        <v>4029487</v>
      </c>
      <c r="D118" s="25">
        <v>2151025</v>
      </c>
      <c r="E118" s="25">
        <v>1245529.8700000001</v>
      </c>
      <c r="F118" s="25">
        <v>57.90401645727038</v>
      </c>
    </row>
    <row r="119" spans="1:6">
      <c r="A119" s="22" t="s">
        <v>150</v>
      </c>
      <c r="B119" s="16" t="s">
        <v>151</v>
      </c>
      <c r="C119" s="25">
        <v>4029487</v>
      </c>
      <c r="D119" s="25">
        <v>2151025</v>
      </c>
      <c r="E119" s="25">
        <v>1245529.8700000001</v>
      </c>
      <c r="F119" s="25">
        <v>57.90401645727038</v>
      </c>
    </row>
    <row r="120" spans="1:6">
      <c r="A120" s="22" t="s">
        <v>109</v>
      </c>
      <c r="B120" s="16" t="s">
        <v>152</v>
      </c>
      <c r="C120" s="25">
        <v>4029487</v>
      </c>
      <c r="D120" s="25">
        <v>2151025</v>
      </c>
      <c r="E120" s="25">
        <v>1245529.8700000001</v>
      </c>
      <c r="F120" s="25">
        <v>57.90401645727038</v>
      </c>
    </row>
    <row r="121" spans="1:6" ht="31.2">
      <c r="A121" s="21" t="s">
        <v>239</v>
      </c>
      <c r="B121" s="15" t="s">
        <v>240</v>
      </c>
      <c r="C121" s="24">
        <v>1244281</v>
      </c>
      <c r="D121" s="24">
        <v>1244281</v>
      </c>
      <c r="E121" s="24">
        <v>0</v>
      </c>
      <c r="F121" s="24">
        <v>0</v>
      </c>
    </row>
    <row r="122" spans="1:6">
      <c r="A122" s="22" t="s">
        <v>140</v>
      </c>
      <c r="B122" s="16" t="s">
        <v>141</v>
      </c>
      <c r="C122" s="25">
        <v>1244281</v>
      </c>
      <c r="D122" s="25">
        <v>1244281</v>
      </c>
      <c r="E122" s="25">
        <v>0</v>
      </c>
      <c r="F122" s="25">
        <v>0</v>
      </c>
    </row>
    <row r="123" spans="1:6">
      <c r="A123" s="22" t="s">
        <v>150</v>
      </c>
      <c r="B123" s="16" t="s">
        <v>151</v>
      </c>
      <c r="C123" s="25">
        <v>1244281</v>
      </c>
      <c r="D123" s="25">
        <v>1244281</v>
      </c>
      <c r="E123" s="25">
        <v>0</v>
      </c>
      <c r="F123" s="25">
        <v>0</v>
      </c>
    </row>
    <row r="124" spans="1:6">
      <c r="A124" s="22" t="s">
        <v>109</v>
      </c>
      <c r="B124" s="16" t="s">
        <v>152</v>
      </c>
      <c r="C124" s="25">
        <v>1244281</v>
      </c>
      <c r="D124" s="25">
        <v>1244281</v>
      </c>
      <c r="E124" s="25">
        <v>0</v>
      </c>
      <c r="F124" s="25">
        <v>0</v>
      </c>
    </row>
    <row r="125" spans="1:6">
      <c r="A125" s="21" t="s">
        <v>214</v>
      </c>
      <c r="B125" s="15" t="s">
        <v>111</v>
      </c>
      <c r="C125" s="24">
        <v>495000</v>
      </c>
      <c r="D125" s="24">
        <v>495000</v>
      </c>
      <c r="E125" s="24">
        <v>35060.639999999999</v>
      </c>
      <c r="F125" s="24">
        <v>7.0829575757575753</v>
      </c>
    </row>
    <row r="126" spans="1:6">
      <c r="A126" s="22" t="s">
        <v>140</v>
      </c>
      <c r="B126" s="16" t="s">
        <v>141</v>
      </c>
      <c r="C126" s="25">
        <v>495000</v>
      </c>
      <c r="D126" s="25">
        <v>495000</v>
      </c>
      <c r="E126" s="25">
        <v>35060.639999999999</v>
      </c>
      <c r="F126" s="25">
        <v>7.0829575757575753</v>
      </c>
    </row>
    <row r="127" spans="1:6">
      <c r="A127" s="22" t="s">
        <v>150</v>
      </c>
      <c r="B127" s="16" t="s">
        <v>151</v>
      </c>
      <c r="C127" s="25">
        <v>495000</v>
      </c>
      <c r="D127" s="25">
        <v>495000</v>
      </c>
      <c r="E127" s="25">
        <v>35060.639999999999</v>
      </c>
      <c r="F127" s="25">
        <v>7.0829575757575753</v>
      </c>
    </row>
    <row r="128" spans="1:6">
      <c r="A128" s="22" t="s">
        <v>109</v>
      </c>
      <c r="B128" s="16" t="s">
        <v>152</v>
      </c>
      <c r="C128" s="25">
        <v>495000</v>
      </c>
      <c r="D128" s="25">
        <v>495000</v>
      </c>
      <c r="E128" s="25">
        <v>35060.639999999999</v>
      </c>
      <c r="F128" s="25">
        <v>7.0829575757575753</v>
      </c>
    </row>
    <row r="129" spans="1:6">
      <c r="A129" s="21" t="s">
        <v>181</v>
      </c>
      <c r="B129" s="15" t="s">
        <v>51</v>
      </c>
      <c r="C129" s="24">
        <v>839500</v>
      </c>
      <c r="D129" s="24">
        <v>839500</v>
      </c>
      <c r="E129" s="24">
        <v>0</v>
      </c>
      <c r="F129" s="24">
        <v>0</v>
      </c>
    </row>
    <row r="130" spans="1:6">
      <c r="A130" s="22" t="s">
        <v>140</v>
      </c>
      <c r="B130" s="16" t="s">
        <v>141</v>
      </c>
      <c r="C130" s="25">
        <v>839500</v>
      </c>
      <c r="D130" s="25">
        <v>839500</v>
      </c>
      <c r="E130" s="25">
        <v>0</v>
      </c>
      <c r="F130" s="25">
        <v>0</v>
      </c>
    </row>
    <row r="131" spans="1:6">
      <c r="A131" s="22" t="s">
        <v>150</v>
      </c>
      <c r="B131" s="16" t="s">
        <v>151</v>
      </c>
      <c r="C131" s="25">
        <v>839500</v>
      </c>
      <c r="D131" s="25">
        <v>839500</v>
      </c>
      <c r="E131" s="25">
        <v>0</v>
      </c>
      <c r="F131" s="25">
        <v>0</v>
      </c>
    </row>
    <row r="132" spans="1:6">
      <c r="A132" s="22" t="s">
        <v>109</v>
      </c>
      <c r="B132" s="16" t="s">
        <v>152</v>
      </c>
      <c r="C132" s="25">
        <v>839500</v>
      </c>
      <c r="D132" s="25">
        <v>839500</v>
      </c>
      <c r="E132" s="25">
        <v>0</v>
      </c>
      <c r="F132" s="25">
        <v>0</v>
      </c>
    </row>
    <row r="133" spans="1:6" ht="84" customHeight="1">
      <c r="A133" s="21" t="s">
        <v>228</v>
      </c>
      <c r="B133" s="15" t="s">
        <v>229</v>
      </c>
      <c r="C133" s="24">
        <v>393146</v>
      </c>
      <c r="D133" s="24">
        <v>184428</v>
      </c>
      <c r="E133" s="24">
        <v>51812.93</v>
      </c>
      <c r="F133" s="24">
        <v>28.093852343461943</v>
      </c>
    </row>
    <row r="134" spans="1:6">
      <c r="A134" s="22" t="s">
        <v>140</v>
      </c>
      <c r="B134" s="16" t="s">
        <v>141</v>
      </c>
      <c r="C134" s="25">
        <v>393146</v>
      </c>
      <c r="D134" s="25">
        <v>184428</v>
      </c>
      <c r="E134" s="25">
        <v>51812.93</v>
      </c>
      <c r="F134" s="25">
        <v>28.093852343461943</v>
      </c>
    </row>
    <row r="135" spans="1:6">
      <c r="A135" s="22" t="s">
        <v>150</v>
      </c>
      <c r="B135" s="16" t="s">
        <v>151</v>
      </c>
      <c r="C135" s="25">
        <v>393146</v>
      </c>
      <c r="D135" s="25">
        <v>184428</v>
      </c>
      <c r="E135" s="25">
        <v>51812.93</v>
      </c>
      <c r="F135" s="25">
        <v>28.093852343461943</v>
      </c>
    </row>
    <row r="136" spans="1:6">
      <c r="A136" s="22" t="s">
        <v>109</v>
      </c>
      <c r="B136" s="16" t="s">
        <v>152</v>
      </c>
      <c r="C136" s="25">
        <v>393146</v>
      </c>
      <c r="D136" s="25">
        <v>184428</v>
      </c>
      <c r="E136" s="25">
        <v>51812.93</v>
      </c>
      <c r="F136" s="25">
        <v>28.093852343461943</v>
      </c>
    </row>
    <row r="137" spans="1:6" ht="46.8">
      <c r="A137" s="21" t="s">
        <v>261</v>
      </c>
      <c r="B137" s="15" t="s">
        <v>262</v>
      </c>
      <c r="C137" s="24">
        <v>420801.44</v>
      </c>
      <c r="D137" s="24">
        <v>420801.44</v>
      </c>
      <c r="E137" s="24">
        <v>0</v>
      </c>
      <c r="F137" s="24">
        <v>0</v>
      </c>
    </row>
    <row r="138" spans="1:6">
      <c r="A138" s="22" t="s">
        <v>140</v>
      </c>
      <c r="B138" s="16" t="s">
        <v>141</v>
      </c>
      <c r="C138" s="25">
        <v>420801.44</v>
      </c>
      <c r="D138" s="25">
        <v>420801.44</v>
      </c>
      <c r="E138" s="25">
        <v>0</v>
      </c>
      <c r="F138" s="25">
        <v>0</v>
      </c>
    </row>
    <row r="139" spans="1:6">
      <c r="A139" s="22" t="s">
        <v>150</v>
      </c>
      <c r="B139" s="16" t="s">
        <v>151</v>
      </c>
      <c r="C139" s="25">
        <v>420801.44</v>
      </c>
      <c r="D139" s="25">
        <v>420801.44</v>
      </c>
      <c r="E139" s="25">
        <v>0</v>
      </c>
      <c r="F139" s="25">
        <v>0</v>
      </c>
    </row>
    <row r="140" spans="1:6">
      <c r="A140" s="22" t="s">
        <v>109</v>
      </c>
      <c r="B140" s="16" t="s">
        <v>152</v>
      </c>
      <c r="C140" s="25">
        <v>420801.44</v>
      </c>
      <c r="D140" s="25">
        <v>420801.44</v>
      </c>
      <c r="E140" s="25">
        <v>0</v>
      </c>
      <c r="F140" s="25">
        <v>0</v>
      </c>
    </row>
    <row r="141" spans="1:6" ht="31.2">
      <c r="A141" s="21" t="s">
        <v>218</v>
      </c>
      <c r="B141" s="15" t="s">
        <v>53</v>
      </c>
      <c r="C141" s="24">
        <v>150000</v>
      </c>
      <c r="D141" s="24">
        <v>150000</v>
      </c>
      <c r="E141" s="24">
        <v>0</v>
      </c>
      <c r="F141" s="24">
        <v>0</v>
      </c>
    </row>
    <row r="142" spans="1:6">
      <c r="A142" s="22" t="s">
        <v>140</v>
      </c>
      <c r="B142" s="16" t="s">
        <v>141</v>
      </c>
      <c r="C142" s="25">
        <v>150000</v>
      </c>
      <c r="D142" s="25">
        <v>150000</v>
      </c>
      <c r="E142" s="25">
        <v>0</v>
      </c>
      <c r="F142" s="25">
        <v>0</v>
      </c>
    </row>
    <row r="143" spans="1:6">
      <c r="A143" s="22" t="s">
        <v>150</v>
      </c>
      <c r="B143" s="16" t="s">
        <v>151</v>
      </c>
      <c r="C143" s="25">
        <v>150000</v>
      </c>
      <c r="D143" s="25">
        <v>150000</v>
      </c>
      <c r="E143" s="25">
        <v>0</v>
      </c>
      <c r="F143" s="25">
        <v>0</v>
      </c>
    </row>
    <row r="144" spans="1:6">
      <c r="A144" s="22" t="s">
        <v>109</v>
      </c>
      <c r="B144" s="16" t="s">
        <v>152</v>
      </c>
      <c r="C144" s="25">
        <v>150000</v>
      </c>
      <c r="D144" s="25">
        <v>150000</v>
      </c>
      <c r="E144" s="25">
        <v>0</v>
      </c>
      <c r="F144" s="25">
        <v>0</v>
      </c>
    </row>
    <row r="145" spans="1:6">
      <c r="A145" s="21" t="s">
        <v>153</v>
      </c>
      <c r="B145" s="15" t="s">
        <v>154</v>
      </c>
      <c r="C145" s="24">
        <v>250000</v>
      </c>
      <c r="D145" s="24">
        <v>203950</v>
      </c>
      <c r="E145" s="24">
        <v>0</v>
      </c>
      <c r="F145" s="24">
        <v>0</v>
      </c>
    </row>
    <row r="146" spans="1:6">
      <c r="A146" s="22" t="s">
        <v>3</v>
      </c>
      <c r="B146" s="16" t="s">
        <v>4</v>
      </c>
      <c r="C146" s="25">
        <v>100000</v>
      </c>
      <c r="D146" s="25">
        <v>86000</v>
      </c>
      <c r="E146" s="25">
        <v>0</v>
      </c>
      <c r="F146" s="25">
        <v>0</v>
      </c>
    </row>
    <row r="147" spans="1:6">
      <c r="A147" s="22" t="s">
        <v>13</v>
      </c>
      <c r="B147" s="16" t="s">
        <v>14</v>
      </c>
      <c r="C147" s="25">
        <v>100000</v>
      </c>
      <c r="D147" s="25">
        <v>86000</v>
      </c>
      <c r="E147" s="25">
        <v>0</v>
      </c>
      <c r="F147" s="25">
        <v>0</v>
      </c>
    </row>
    <row r="148" spans="1:6">
      <c r="A148" s="22" t="s">
        <v>19</v>
      </c>
      <c r="B148" s="16" t="s">
        <v>20</v>
      </c>
      <c r="C148" s="25">
        <v>100000</v>
      </c>
      <c r="D148" s="25">
        <v>86000</v>
      </c>
      <c r="E148" s="25">
        <v>0</v>
      </c>
      <c r="F148" s="25">
        <v>0</v>
      </c>
    </row>
    <row r="149" spans="1:6">
      <c r="A149" s="22" t="s">
        <v>140</v>
      </c>
      <c r="B149" s="16" t="s">
        <v>141</v>
      </c>
      <c r="C149" s="25">
        <v>150000</v>
      </c>
      <c r="D149" s="25">
        <v>117950</v>
      </c>
      <c r="E149" s="25">
        <v>0</v>
      </c>
      <c r="F149" s="25">
        <v>0</v>
      </c>
    </row>
    <row r="150" spans="1:6">
      <c r="A150" s="22" t="s">
        <v>150</v>
      </c>
      <c r="B150" s="16" t="s">
        <v>151</v>
      </c>
      <c r="C150" s="25">
        <v>150000</v>
      </c>
      <c r="D150" s="25">
        <v>117950</v>
      </c>
      <c r="E150" s="25">
        <v>0</v>
      </c>
      <c r="F150" s="25">
        <v>0</v>
      </c>
    </row>
    <row r="151" spans="1:6">
      <c r="A151" s="22" t="s">
        <v>109</v>
      </c>
      <c r="B151" s="16" t="s">
        <v>152</v>
      </c>
      <c r="C151" s="25">
        <v>150000</v>
      </c>
      <c r="D151" s="25">
        <v>117950</v>
      </c>
      <c r="E151" s="25">
        <v>0</v>
      </c>
      <c r="F151" s="25">
        <v>0</v>
      </c>
    </row>
    <row r="152" spans="1:6" ht="46.8">
      <c r="A152" s="21" t="s">
        <v>278</v>
      </c>
      <c r="B152" s="15" t="s">
        <v>279</v>
      </c>
      <c r="C152" s="24">
        <v>500000</v>
      </c>
      <c r="D152" s="24">
        <v>500000</v>
      </c>
      <c r="E152" s="24">
        <v>0</v>
      </c>
      <c r="F152" s="24">
        <v>0</v>
      </c>
    </row>
    <row r="153" spans="1:6">
      <c r="A153" s="22" t="s">
        <v>140</v>
      </c>
      <c r="B153" s="16" t="s">
        <v>141</v>
      </c>
      <c r="C153" s="25">
        <v>500000</v>
      </c>
      <c r="D153" s="25">
        <v>500000</v>
      </c>
      <c r="E153" s="25">
        <v>0</v>
      </c>
      <c r="F153" s="25">
        <v>0</v>
      </c>
    </row>
    <row r="154" spans="1:6">
      <c r="A154" s="22" t="s">
        <v>150</v>
      </c>
      <c r="B154" s="16" t="s">
        <v>151</v>
      </c>
      <c r="C154" s="25">
        <v>500000</v>
      </c>
      <c r="D154" s="25">
        <v>500000</v>
      </c>
      <c r="E154" s="25">
        <v>0</v>
      </c>
      <c r="F154" s="25">
        <v>0</v>
      </c>
    </row>
    <row r="155" spans="1:6">
      <c r="A155" s="22" t="s">
        <v>109</v>
      </c>
      <c r="B155" s="16" t="s">
        <v>152</v>
      </c>
      <c r="C155" s="25">
        <v>500000</v>
      </c>
      <c r="D155" s="25">
        <v>500000</v>
      </c>
      <c r="E155" s="25">
        <v>0</v>
      </c>
      <c r="F155" s="25">
        <v>0</v>
      </c>
    </row>
    <row r="156" spans="1:6" ht="46.8">
      <c r="A156" s="21" t="s">
        <v>264</v>
      </c>
      <c r="B156" s="15" t="s">
        <v>265</v>
      </c>
      <c r="C156" s="24">
        <v>674628</v>
      </c>
      <c r="D156" s="24">
        <v>674628</v>
      </c>
      <c r="E156" s="24">
        <v>0</v>
      </c>
      <c r="F156" s="24">
        <v>0</v>
      </c>
    </row>
    <row r="157" spans="1:6">
      <c r="A157" s="22" t="s">
        <v>140</v>
      </c>
      <c r="B157" s="16" t="s">
        <v>141</v>
      </c>
      <c r="C157" s="25">
        <v>674628</v>
      </c>
      <c r="D157" s="25">
        <v>674628</v>
      </c>
      <c r="E157" s="25">
        <v>0</v>
      </c>
      <c r="F157" s="25">
        <v>0</v>
      </c>
    </row>
    <row r="158" spans="1:6">
      <c r="A158" s="22" t="s">
        <v>150</v>
      </c>
      <c r="B158" s="16" t="s">
        <v>151</v>
      </c>
      <c r="C158" s="25">
        <v>674628</v>
      </c>
      <c r="D158" s="25">
        <v>674628</v>
      </c>
      <c r="E158" s="25">
        <v>0</v>
      </c>
      <c r="F158" s="25">
        <v>0</v>
      </c>
    </row>
    <row r="159" spans="1:6">
      <c r="A159" s="22" t="s">
        <v>109</v>
      </c>
      <c r="B159" s="16" t="s">
        <v>152</v>
      </c>
      <c r="C159" s="25">
        <v>674628</v>
      </c>
      <c r="D159" s="25">
        <v>674628</v>
      </c>
      <c r="E159" s="25">
        <v>0</v>
      </c>
      <c r="F159" s="25">
        <v>0</v>
      </c>
    </row>
    <row r="160" spans="1:6" ht="31.2">
      <c r="A160" s="3" t="s">
        <v>115</v>
      </c>
      <c r="B160" s="4" t="s">
        <v>131</v>
      </c>
      <c r="C160" s="7">
        <v>128608136</v>
      </c>
      <c r="D160" s="7">
        <v>101638135</v>
      </c>
      <c r="E160" s="7">
        <v>17821348.380000003</v>
      </c>
      <c r="F160" s="7">
        <v>17.534115890654629</v>
      </c>
    </row>
    <row r="161" spans="1:6">
      <c r="A161" s="22" t="s">
        <v>140</v>
      </c>
      <c r="B161" s="16" t="s">
        <v>141</v>
      </c>
      <c r="C161" s="25">
        <v>128608136</v>
      </c>
      <c r="D161" s="25">
        <v>101638135</v>
      </c>
      <c r="E161" s="25">
        <v>17821348.380000003</v>
      </c>
      <c r="F161" s="25">
        <v>17.534115890654629</v>
      </c>
    </row>
    <row r="162" spans="1:6">
      <c r="A162" s="22" t="s">
        <v>142</v>
      </c>
      <c r="B162" s="16" t="s">
        <v>143</v>
      </c>
      <c r="C162" s="25">
        <v>68924430</v>
      </c>
      <c r="D162" s="25">
        <v>61924430</v>
      </c>
      <c r="E162" s="25">
        <v>11502637.210000001</v>
      </c>
      <c r="F162" s="25">
        <v>18.575281532668125</v>
      </c>
    </row>
    <row r="163" spans="1:6">
      <c r="A163" s="22" t="s">
        <v>230</v>
      </c>
      <c r="B163" s="16" t="s">
        <v>231</v>
      </c>
      <c r="C163" s="25">
        <v>49647118</v>
      </c>
      <c r="D163" s="25">
        <v>43647118</v>
      </c>
      <c r="E163" s="25">
        <v>0</v>
      </c>
      <c r="F163" s="25">
        <v>0</v>
      </c>
    </row>
    <row r="164" spans="1:6">
      <c r="A164" s="22" t="s">
        <v>232</v>
      </c>
      <c r="B164" s="16" t="s">
        <v>233</v>
      </c>
      <c r="C164" s="25">
        <v>49647118</v>
      </c>
      <c r="D164" s="25">
        <v>43647118</v>
      </c>
      <c r="E164" s="25">
        <v>0</v>
      </c>
      <c r="F164" s="25">
        <v>0</v>
      </c>
    </row>
    <row r="165" spans="1:6">
      <c r="A165" s="22" t="s">
        <v>146</v>
      </c>
      <c r="B165" s="16" t="s">
        <v>147</v>
      </c>
      <c r="C165" s="25">
        <v>14074652</v>
      </c>
      <c r="D165" s="25">
        <v>14074652</v>
      </c>
      <c r="E165" s="25">
        <v>11502637.210000001</v>
      </c>
      <c r="F165" s="25">
        <v>81.725908462958813</v>
      </c>
    </row>
    <row r="166" spans="1:6">
      <c r="A166" s="22" t="s">
        <v>234</v>
      </c>
      <c r="B166" s="16" t="s">
        <v>235</v>
      </c>
      <c r="C166" s="25">
        <v>121222</v>
      </c>
      <c r="D166" s="25">
        <v>121222</v>
      </c>
      <c r="E166" s="25">
        <v>73958.34</v>
      </c>
      <c r="F166" s="25">
        <v>61.010658131362291</v>
      </c>
    </row>
    <row r="167" spans="1:6">
      <c r="A167" s="22" t="s">
        <v>148</v>
      </c>
      <c r="B167" s="16" t="s">
        <v>149</v>
      </c>
      <c r="C167" s="25">
        <v>13953430</v>
      </c>
      <c r="D167" s="25">
        <v>13953430</v>
      </c>
      <c r="E167" s="25">
        <v>11428678.870000001</v>
      </c>
      <c r="F167" s="25">
        <v>81.905874541241843</v>
      </c>
    </row>
    <row r="168" spans="1:6">
      <c r="A168" s="22" t="s">
        <v>194</v>
      </c>
      <c r="B168" s="16" t="s">
        <v>236</v>
      </c>
      <c r="C168" s="25">
        <v>5202660</v>
      </c>
      <c r="D168" s="25">
        <v>4202660</v>
      </c>
      <c r="E168" s="25">
        <v>0</v>
      </c>
      <c r="F168" s="25">
        <v>0</v>
      </c>
    </row>
    <row r="169" spans="1:6">
      <c r="A169" s="22" t="s">
        <v>237</v>
      </c>
      <c r="B169" s="16" t="s">
        <v>238</v>
      </c>
      <c r="C169" s="25">
        <v>5202660</v>
      </c>
      <c r="D169" s="25">
        <v>4202660</v>
      </c>
      <c r="E169" s="25">
        <v>0</v>
      </c>
      <c r="F169" s="25">
        <v>0</v>
      </c>
    </row>
    <row r="170" spans="1:6">
      <c r="A170" s="22" t="s">
        <v>150</v>
      </c>
      <c r="B170" s="16" t="s">
        <v>151</v>
      </c>
      <c r="C170" s="25">
        <v>59683706</v>
      </c>
      <c r="D170" s="25">
        <v>39713705</v>
      </c>
      <c r="E170" s="25">
        <v>6318711.1699999999</v>
      </c>
      <c r="F170" s="25">
        <v>15.91065645977881</v>
      </c>
    </row>
    <row r="171" spans="1:6">
      <c r="A171" s="22" t="s">
        <v>109</v>
      </c>
      <c r="B171" s="16" t="s">
        <v>152</v>
      </c>
      <c r="C171" s="25">
        <v>59683706</v>
      </c>
      <c r="D171" s="25">
        <v>39713705</v>
      </c>
      <c r="E171" s="25">
        <v>6318711.1699999999</v>
      </c>
      <c r="F171" s="25">
        <v>15.91065645977881</v>
      </c>
    </row>
    <row r="172" spans="1:6">
      <c r="A172" s="21" t="s">
        <v>178</v>
      </c>
      <c r="B172" s="15" t="s">
        <v>45</v>
      </c>
      <c r="C172" s="24">
        <v>1175627</v>
      </c>
      <c r="D172" s="24">
        <v>1175627</v>
      </c>
      <c r="E172" s="24">
        <v>1110730.92</v>
      </c>
      <c r="F172" s="24">
        <v>94.479874994364692</v>
      </c>
    </row>
    <row r="173" spans="1:6">
      <c r="A173" s="22" t="s">
        <v>140</v>
      </c>
      <c r="B173" s="16" t="s">
        <v>141</v>
      </c>
      <c r="C173" s="25">
        <v>1175627</v>
      </c>
      <c r="D173" s="25">
        <v>1175627</v>
      </c>
      <c r="E173" s="25">
        <v>1110730.92</v>
      </c>
      <c r="F173" s="25">
        <v>94.479874994364692</v>
      </c>
    </row>
    <row r="174" spans="1:6">
      <c r="A174" s="22" t="s">
        <v>142</v>
      </c>
      <c r="B174" s="16" t="s">
        <v>143</v>
      </c>
      <c r="C174" s="25">
        <v>1175627</v>
      </c>
      <c r="D174" s="25">
        <v>1175627</v>
      </c>
      <c r="E174" s="25">
        <v>1110730.92</v>
      </c>
      <c r="F174" s="25">
        <v>94.479874994364692</v>
      </c>
    </row>
    <row r="175" spans="1:6">
      <c r="A175" s="22" t="s">
        <v>146</v>
      </c>
      <c r="B175" s="16" t="s">
        <v>147</v>
      </c>
      <c r="C175" s="25">
        <v>1175627</v>
      </c>
      <c r="D175" s="25">
        <v>1175627</v>
      </c>
      <c r="E175" s="25">
        <v>1110730.92</v>
      </c>
      <c r="F175" s="25">
        <v>94.479874994364692</v>
      </c>
    </row>
    <row r="176" spans="1:6">
      <c r="A176" s="22" t="s">
        <v>148</v>
      </c>
      <c r="B176" s="16" t="s">
        <v>149</v>
      </c>
      <c r="C176" s="25">
        <v>1175627</v>
      </c>
      <c r="D176" s="25">
        <v>1175627</v>
      </c>
      <c r="E176" s="25">
        <v>1110730.92</v>
      </c>
      <c r="F176" s="25">
        <v>94.479874994364692</v>
      </c>
    </row>
    <row r="177" spans="1:6" ht="31.2">
      <c r="A177" s="21" t="s">
        <v>239</v>
      </c>
      <c r="B177" s="15" t="s">
        <v>240</v>
      </c>
      <c r="C177" s="24">
        <v>382750</v>
      </c>
      <c r="D177" s="24">
        <v>382750</v>
      </c>
      <c r="E177" s="24">
        <v>382749.55</v>
      </c>
      <c r="F177" s="24">
        <v>99.999882429784449</v>
      </c>
    </row>
    <row r="178" spans="1:6">
      <c r="A178" s="22" t="s">
        <v>140</v>
      </c>
      <c r="B178" s="16" t="s">
        <v>141</v>
      </c>
      <c r="C178" s="25">
        <v>382750</v>
      </c>
      <c r="D178" s="25">
        <v>382750</v>
      </c>
      <c r="E178" s="25">
        <v>382749.55</v>
      </c>
      <c r="F178" s="25">
        <v>99.999882429784449</v>
      </c>
    </row>
    <row r="179" spans="1:6">
      <c r="A179" s="22" t="s">
        <v>150</v>
      </c>
      <c r="B179" s="16" t="s">
        <v>151</v>
      </c>
      <c r="C179" s="25">
        <v>382750</v>
      </c>
      <c r="D179" s="25">
        <v>382750</v>
      </c>
      <c r="E179" s="25">
        <v>382749.55</v>
      </c>
      <c r="F179" s="25">
        <v>99.999882429784449</v>
      </c>
    </row>
    <row r="180" spans="1:6">
      <c r="A180" s="22" t="s">
        <v>109</v>
      </c>
      <c r="B180" s="16" t="s">
        <v>152</v>
      </c>
      <c r="C180" s="25">
        <v>382750</v>
      </c>
      <c r="D180" s="25">
        <v>382750</v>
      </c>
      <c r="E180" s="25">
        <v>382749.55</v>
      </c>
      <c r="F180" s="25">
        <v>99.999882429784449</v>
      </c>
    </row>
    <row r="181" spans="1:6">
      <c r="A181" s="21" t="s">
        <v>214</v>
      </c>
      <c r="B181" s="15" t="s">
        <v>111</v>
      </c>
      <c r="C181" s="24">
        <v>23415217</v>
      </c>
      <c r="D181" s="24">
        <v>23365467</v>
      </c>
      <c r="E181" s="24">
        <v>3666824.02</v>
      </c>
      <c r="F181" s="24">
        <v>15.693347879586572</v>
      </c>
    </row>
    <row r="182" spans="1:6">
      <c r="A182" s="22" t="s">
        <v>140</v>
      </c>
      <c r="B182" s="16" t="s">
        <v>141</v>
      </c>
      <c r="C182" s="25">
        <v>23415217</v>
      </c>
      <c r="D182" s="25">
        <v>23365467</v>
      </c>
      <c r="E182" s="25">
        <v>3666824.02</v>
      </c>
      <c r="F182" s="25">
        <v>15.693347879586572</v>
      </c>
    </row>
    <row r="183" spans="1:6">
      <c r="A183" s="22" t="s">
        <v>150</v>
      </c>
      <c r="B183" s="16" t="s">
        <v>151</v>
      </c>
      <c r="C183" s="25">
        <v>23415217</v>
      </c>
      <c r="D183" s="25">
        <v>23365467</v>
      </c>
      <c r="E183" s="25">
        <v>3666824.02</v>
      </c>
      <c r="F183" s="25">
        <v>15.693347879586572</v>
      </c>
    </row>
    <row r="184" spans="1:6">
      <c r="A184" s="22" t="s">
        <v>109</v>
      </c>
      <c r="B184" s="16" t="s">
        <v>152</v>
      </c>
      <c r="C184" s="25">
        <v>23415217</v>
      </c>
      <c r="D184" s="25">
        <v>23365467</v>
      </c>
      <c r="E184" s="25">
        <v>3666824.02</v>
      </c>
      <c r="F184" s="25">
        <v>15.693347879586572</v>
      </c>
    </row>
    <row r="185" spans="1:6" ht="46.8">
      <c r="A185" s="21" t="s">
        <v>241</v>
      </c>
      <c r="B185" s="15" t="s">
        <v>242</v>
      </c>
      <c r="C185" s="24">
        <v>1194873</v>
      </c>
      <c r="D185" s="24">
        <v>1194873</v>
      </c>
      <c r="E185" s="24">
        <v>0</v>
      </c>
      <c r="F185" s="24">
        <v>0</v>
      </c>
    </row>
    <row r="186" spans="1:6">
      <c r="A186" s="22" t="s">
        <v>140</v>
      </c>
      <c r="B186" s="16" t="s">
        <v>141</v>
      </c>
      <c r="C186" s="25">
        <v>1194873</v>
      </c>
      <c r="D186" s="25">
        <v>1194873</v>
      </c>
      <c r="E186" s="25">
        <v>0</v>
      </c>
      <c r="F186" s="25">
        <v>0</v>
      </c>
    </row>
    <row r="187" spans="1:6">
      <c r="A187" s="22" t="s">
        <v>150</v>
      </c>
      <c r="B187" s="16" t="s">
        <v>151</v>
      </c>
      <c r="C187" s="25">
        <v>1194873</v>
      </c>
      <c r="D187" s="25">
        <v>1194873</v>
      </c>
      <c r="E187" s="25">
        <v>0</v>
      </c>
      <c r="F187" s="25">
        <v>0</v>
      </c>
    </row>
    <row r="188" spans="1:6">
      <c r="A188" s="22" t="s">
        <v>109</v>
      </c>
      <c r="B188" s="16" t="s">
        <v>152</v>
      </c>
      <c r="C188" s="25">
        <v>1194873</v>
      </c>
      <c r="D188" s="25">
        <v>1194873</v>
      </c>
      <c r="E188" s="25">
        <v>0</v>
      </c>
      <c r="F188" s="25">
        <v>0</v>
      </c>
    </row>
    <row r="189" spans="1:6">
      <c r="A189" s="21" t="s">
        <v>243</v>
      </c>
      <c r="B189" s="15" t="s">
        <v>244</v>
      </c>
      <c r="C189" s="24">
        <v>19000000</v>
      </c>
      <c r="D189" s="24">
        <v>13000000</v>
      </c>
      <c r="E189" s="24">
        <v>0</v>
      </c>
      <c r="F189" s="24">
        <v>0</v>
      </c>
    </row>
    <row r="190" spans="1:6">
      <c r="A190" s="22" t="s">
        <v>140</v>
      </c>
      <c r="B190" s="16" t="s">
        <v>141</v>
      </c>
      <c r="C190" s="25">
        <v>19000000</v>
      </c>
      <c r="D190" s="25">
        <v>13000000</v>
      </c>
      <c r="E190" s="25">
        <v>0</v>
      </c>
      <c r="F190" s="25">
        <v>0</v>
      </c>
    </row>
    <row r="191" spans="1:6">
      <c r="A191" s="22" t="s">
        <v>142</v>
      </c>
      <c r="B191" s="16" t="s">
        <v>143</v>
      </c>
      <c r="C191" s="25">
        <v>19000000</v>
      </c>
      <c r="D191" s="25">
        <v>13000000</v>
      </c>
      <c r="E191" s="25">
        <v>0</v>
      </c>
      <c r="F191" s="25">
        <v>0</v>
      </c>
    </row>
    <row r="192" spans="1:6">
      <c r="A192" s="22" t="s">
        <v>230</v>
      </c>
      <c r="B192" s="16" t="s">
        <v>231</v>
      </c>
      <c r="C192" s="25">
        <v>19000000</v>
      </c>
      <c r="D192" s="25">
        <v>13000000</v>
      </c>
      <c r="E192" s="25">
        <v>0</v>
      </c>
      <c r="F192" s="25">
        <v>0</v>
      </c>
    </row>
    <row r="193" spans="1:6">
      <c r="A193" s="22" t="s">
        <v>232</v>
      </c>
      <c r="B193" s="16" t="s">
        <v>233</v>
      </c>
      <c r="C193" s="25">
        <v>19000000</v>
      </c>
      <c r="D193" s="25">
        <v>13000000</v>
      </c>
      <c r="E193" s="25">
        <v>0</v>
      </c>
      <c r="F193" s="25">
        <v>0</v>
      </c>
    </row>
    <row r="194" spans="1:6">
      <c r="A194" s="21" t="s">
        <v>245</v>
      </c>
      <c r="B194" s="15" t="s">
        <v>246</v>
      </c>
      <c r="C194" s="24">
        <v>202660</v>
      </c>
      <c r="D194" s="24">
        <v>202660</v>
      </c>
      <c r="E194" s="24">
        <v>0</v>
      </c>
      <c r="F194" s="24">
        <v>0</v>
      </c>
    </row>
    <row r="195" spans="1:6">
      <c r="A195" s="22" t="s">
        <v>140</v>
      </c>
      <c r="B195" s="16" t="s">
        <v>141</v>
      </c>
      <c r="C195" s="25">
        <v>202660</v>
      </c>
      <c r="D195" s="25">
        <v>202660</v>
      </c>
      <c r="E195" s="25">
        <v>0</v>
      </c>
      <c r="F195" s="25">
        <v>0</v>
      </c>
    </row>
    <row r="196" spans="1:6">
      <c r="A196" s="22" t="s">
        <v>142</v>
      </c>
      <c r="B196" s="16" t="s">
        <v>143</v>
      </c>
      <c r="C196" s="25">
        <v>202660</v>
      </c>
      <c r="D196" s="25">
        <v>202660</v>
      </c>
      <c r="E196" s="25">
        <v>0</v>
      </c>
      <c r="F196" s="25">
        <v>0</v>
      </c>
    </row>
    <row r="197" spans="1:6">
      <c r="A197" s="22" t="s">
        <v>194</v>
      </c>
      <c r="B197" s="16" t="s">
        <v>236</v>
      </c>
      <c r="C197" s="25">
        <v>202660</v>
      </c>
      <c r="D197" s="25">
        <v>202660</v>
      </c>
      <c r="E197" s="25">
        <v>0</v>
      </c>
      <c r="F197" s="25">
        <v>0</v>
      </c>
    </row>
    <row r="198" spans="1:6">
      <c r="A198" s="22" t="s">
        <v>237</v>
      </c>
      <c r="B198" s="16" t="s">
        <v>238</v>
      </c>
      <c r="C198" s="25">
        <v>202660</v>
      </c>
      <c r="D198" s="25">
        <v>202660</v>
      </c>
      <c r="E198" s="25">
        <v>0</v>
      </c>
      <c r="F198" s="25">
        <v>0</v>
      </c>
    </row>
    <row r="199" spans="1:6" ht="31.2">
      <c r="A199" s="21" t="s">
        <v>249</v>
      </c>
      <c r="B199" s="15" t="s">
        <v>250</v>
      </c>
      <c r="C199" s="24">
        <v>26491442</v>
      </c>
      <c r="D199" s="24">
        <v>26491442</v>
      </c>
      <c r="E199" s="24">
        <v>0</v>
      </c>
      <c r="F199" s="24">
        <v>0</v>
      </c>
    </row>
    <row r="200" spans="1:6">
      <c r="A200" s="22" t="s">
        <v>140</v>
      </c>
      <c r="B200" s="16" t="s">
        <v>141</v>
      </c>
      <c r="C200" s="25">
        <v>26491442</v>
      </c>
      <c r="D200" s="25">
        <v>26491442</v>
      </c>
      <c r="E200" s="25">
        <v>0</v>
      </c>
      <c r="F200" s="25">
        <v>0</v>
      </c>
    </row>
    <row r="201" spans="1:6">
      <c r="A201" s="22" t="s">
        <v>142</v>
      </c>
      <c r="B201" s="16" t="s">
        <v>143</v>
      </c>
      <c r="C201" s="25">
        <v>26491442</v>
      </c>
      <c r="D201" s="25">
        <v>26491442</v>
      </c>
      <c r="E201" s="25">
        <v>0</v>
      </c>
      <c r="F201" s="25">
        <v>0</v>
      </c>
    </row>
    <row r="202" spans="1:6">
      <c r="A202" s="22" t="s">
        <v>230</v>
      </c>
      <c r="B202" s="16" t="s">
        <v>231</v>
      </c>
      <c r="C202" s="25">
        <v>26491442</v>
      </c>
      <c r="D202" s="25">
        <v>26491442</v>
      </c>
      <c r="E202" s="25">
        <v>0</v>
      </c>
      <c r="F202" s="25">
        <v>0</v>
      </c>
    </row>
    <row r="203" spans="1:6">
      <c r="A203" s="22" t="s">
        <v>232</v>
      </c>
      <c r="B203" s="16" t="s">
        <v>233</v>
      </c>
      <c r="C203" s="25">
        <v>26491442</v>
      </c>
      <c r="D203" s="25">
        <v>26491442</v>
      </c>
      <c r="E203" s="25">
        <v>0</v>
      </c>
      <c r="F203" s="25">
        <v>0</v>
      </c>
    </row>
    <row r="204" spans="1:6" ht="31.2">
      <c r="A204" s="21" t="s">
        <v>247</v>
      </c>
      <c r="B204" s="15" t="s">
        <v>248</v>
      </c>
      <c r="C204" s="24">
        <v>27740698</v>
      </c>
      <c r="D204" s="24">
        <v>7820447</v>
      </c>
      <c r="E204" s="24">
        <v>0</v>
      </c>
      <c r="F204" s="24">
        <v>0</v>
      </c>
    </row>
    <row r="205" spans="1:6">
      <c r="A205" s="22" t="s">
        <v>140</v>
      </c>
      <c r="B205" s="16" t="s">
        <v>141</v>
      </c>
      <c r="C205" s="25">
        <v>27740698</v>
      </c>
      <c r="D205" s="25">
        <v>7820447</v>
      </c>
      <c r="E205" s="25">
        <v>0</v>
      </c>
      <c r="F205" s="25">
        <v>0</v>
      </c>
    </row>
    <row r="206" spans="1:6">
      <c r="A206" s="22" t="s">
        <v>142</v>
      </c>
      <c r="B206" s="16" t="s">
        <v>143</v>
      </c>
      <c r="C206" s="25">
        <v>155676</v>
      </c>
      <c r="D206" s="25">
        <v>155676</v>
      </c>
      <c r="E206" s="25">
        <v>0</v>
      </c>
      <c r="F206" s="25">
        <v>0</v>
      </c>
    </row>
    <row r="207" spans="1:6">
      <c r="A207" s="22" t="s">
        <v>230</v>
      </c>
      <c r="B207" s="16" t="s">
        <v>231</v>
      </c>
      <c r="C207" s="25">
        <v>155676</v>
      </c>
      <c r="D207" s="25">
        <v>155676</v>
      </c>
      <c r="E207" s="25">
        <v>0</v>
      </c>
      <c r="F207" s="25">
        <v>0</v>
      </c>
    </row>
    <row r="208" spans="1:6">
      <c r="A208" s="22" t="s">
        <v>232</v>
      </c>
      <c r="B208" s="16" t="s">
        <v>233</v>
      </c>
      <c r="C208" s="25">
        <v>155676</v>
      </c>
      <c r="D208" s="25">
        <v>155676</v>
      </c>
      <c r="E208" s="25">
        <v>0</v>
      </c>
      <c r="F208" s="25">
        <v>0</v>
      </c>
    </row>
    <row r="209" spans="1:6">
      <c r="A209" s="22" t="s">
        <v>150</v>
      </c>
      <c r="B209" s="16" t="s">
        <v>151</v>
      </c>
      <c r="C209" s="25">
        <v>27585022</v>
      </c>
      <c r="D209" s="25">
        <v>7664771</v>
      </c>
      <c r="E209" s="25">
        <v>0</v>
      </c>
      <c r="F209" s="25">
        <v>0</v>
      </c>
    </row>
    <row r="210" spans="1:6">
      <c r="A210" s="22" t="s">
        <v>109</v>
      </c>
      <c r="B210" s="16" t="s">
        <v>152</v>
      </c>
      <c r="C210" s="25">
        <v>27585022</v>
      </c>
      <c r="D210" s="25">
        <v>7664771</v>
      </c>
      <c r="E210" s="25">
        <v>0</v>
      </c>
      <c r="F210" s="25">
        <v>0</v>
      </c>
    </row>
    <row r="211" spans="1:6">
      <c r="A211" s="21" t="s">
        <v>224</v>
      </c>
      <c r="B211" s="15" t="s">
        <v>225</v>
      </c>
      <c r="C211" s="24">
        <v>7720091</v>
      </c>
      <c r="D211" s="24">
        <v>7720091</v>
      </c>
      <c r="E211" s="24">
        <v>5577695.79</v>
      </c>
      <c r="F211" s="24">
        <v>72.249093825448426</v>
      </c>
    </row>
    <row r="212" spans="1:6">
      <c r="A212" s="22" t="s">
        <v>140</v>
      </c>
      <c r="B212" s="16" t="s">
        <v>141</v>
      </c>
      <c r="C212" s="25">
        <v>7720091</v>
      </c>
      <c r="D212" s="25">
        <v>7720091</v>
      </c>
      <c r="E212" s="25">
        <v>5577695.79</v>
      </c>
      <c r="F212" s="25">
        <v>72.249093825448426</v>
      </c>
    </row>
    <row r="213" spans="1:6">
      <c r="A213" s="22" t="s">
        <v>142</v>
      </c>
      <c r="B213" s="16" t="s">
        <v>143</v>
      </c>
      <c r="C213" s="25">
        <v>7720091</v>
      </c>
      <c r="D213" s="25">
        <v>7720091</v>
      </c>
      <c r="E213" s="25">
        <v>5577695.79</v>
      </c>
      <c r="F213" s="25">
        <v>72.249093825448426</v>
      </c>
    </row>
    <row r="214" spans="1:6">
      <c r="A214" s="22" t="s">
        <v>146</v>
      </c>
      <c r="B214" s="16" t="s">
        <v>147</v>
      </c>
      <c r="C214" s="25">
        <v>7720091</v>
      </c>
      <c r="D214" s="25">
        <v>7720091</v>
      </c>
      <c r="E214" s="25">
        <v>5577695.79</v>
      </c>
      <c r="F214" s="25">
        <v>72.249093825448426</v>
      </c>
    </row>
    <row r="215" spans="1:6">
      <c r="A215" s="22" t="s">
        <v>234</v>
      </c>
      <c r="B215" s="16" t="s">
        <v>235</v>
      </c>
      <c r="C215" s="25">
        <v>121222</v>
      </c>
      <c r="D215" s="25">
        <v>121222</v>
      </c>
      <c r="E215" s="25">
        <v>73958.34</v>
      </c>
      <c r="F215" s="25">
        <v>61.010658131362291</v>
      </c>
    </row>
    <row r="216" spans="1:6">
      <c r="A216" s="22" t="s">
        <v>148</v>
      </c>
      <c r="B216" s="16" t="s">
        <v>149</v>
      </c>
      <c r="C216" s="25">
        <v>7598869</v>
      </c>
      <c r="D216" s="25">
        <v>7598869</v>
      </c>
      <c r="E216" s="25">
        <v>5503737.4500000002</v>
      </c>
      <c r="F216" s="25">
        <v>72.428376512346773</v>
      </c>
    </row>
    <row r="217" spans="1:6" ht="31.2">
      <c r="A217" s="21" t="s">
        <v>218</v>
      </c>
      <c r="B217" s="15" t="s">
        <v>53</v>
      </c>
      <c r="C217" s="24">
        <v>21284778</v>
      </c>
      <c r="D217" s="24">
        <v>20284778</v>
      </c>
      <c r="E217" s="24">
        <v>7083348.0999999996</v>
      </c>
      <c r="F217" s="24">
        <v>34.919524877225669</v>
      </c>
    </row>
    <row r="218" spans="1:6">
      <c r="A218" s="22" t="s">
        <v>140</v>
      </c>
      <c r="B218" s="16" t="s">
        <v>141</v>
      </c>
      <c r="C218" s="25">
        <v>21284778</v>
      </c>
      <c r="D218" s="25">
        <v>20284778</v>
      </c>
      <c r="E218" s="25">
        <v>7083348.0999999996</v>
      </c>
      <c r="F218" s="25">
        <v>34.919524877225669</v>
      </c>
    </row>
    <row r="219" spans="1:6">
      <c r="A219" s="22" t="s">
        <v>142</v>
      </c>
      <c r="B219" s="16" t="s">
        <v>143</v>
      </c>
      <c r="C219" s="25">
        <v>14178934</v>
      </c>
      <c r="D219" s="25">
        <v>13178934</v>
      </c>
      <c r="E219" s="25">
        <v>4814210.5</v>
      </c>
      <c r="F219" s="25">
        <v>36.529589570749806</v>
      </c>
    </row>
    <row r="220" spans="1:6">
      <c r="A220" s="22" t="s">
        <v>230</v>
      </c>
      <c r="B220" s="16" t="s">
        <v>231</v>
      </c>
      <c r="C220" s="25">
        <v>4000000</v>
      </c>
      <c r="D220" s="25">
        <v>4000000</v>
      </c>
      <c r="E220" s="25">
        <v>0</v>
      </c>
      <c r="F220" s="25">
        <v>0</v>
      </c>
    </row>
    <row r="221" spans="1:6">
      <c r="A221" s="22" t="s">
        <v>232</v>
      </c>
      <c r="B221" s="16" t="s">
        <v>233</v>
      </c>
      <c r="C221" s="25">
        <v>4000000</v>
      </c>
      <c r="D221" s="25">
        <v>4000000</v>
      </c>
      <c r="E221" s="25">
        <v>0</v>
      </c>
      <c r="F221" s="25">
        <v>0</v>
      </c>
    </row>
    <row r="222" spans="1:6">
      <c r="A222" s="22" t="s">
        <v>146</v>
      </c>
      <c r="B222" s="16" t="s">
        <v>147</v>
      </c>
      <c r="C222" s="25">
        <v>5178934</v>
      </c>
      <c r="D222" s="25">
        <v>5178934</v>
      </c>
      <c r="E222" s="25">
        <v>4814210.5</v>
      </c>
      <c r="F222" s="25">
        <v>92.957556516456862</v>
      </c>
    </row>
    <row r="223" spans="1:6">
      <c r="A223" s="22" t="s">
        <v>148</v>
      </c>
      <c r="B223" s="16" t="s">
        <v>149</v>
      </c>
      <c r="C223" s="25">
        <v>5178934</v>
      </c>
      <c r="D223" s="25">
        <v>5178934</v>
      </c>
      <c r="E223" s="25">
        <v>4814210.5</v>
      </c>
      <c r="F223" s="25">
        <v>92.957556516456862</v>
      </c>
    </row>
    <row r="224" spans="1:6">
      <c r="A224" s="22" t="s">
        <v>194</v>
      </c>
      <c r="B224" s="16" t="s">
        <v>236</v>
      </c>
      <c r="C224" s="25">
        <v>5000000</v>
      </c>
      <c r="D224" s="25">
        <v>4000000</v>
      </c>
      <c r="E224" s="25">
        <v>0</v>
      </c>
      <c r="F224" s="25">
        <v>0</v>
      </c>
    </row>
    <row r="225" spans="1:6">
      <c r="A225" s="22" t="s">
        <v>237</v>
      </c>
      <c r="B225" s="16" t="s">
        <v>238</v>
      </c>
      <c r="C225" s="25">
        <v>5000000</v>
      </c>
      <c r="D225" s="25">
        <v>4000000</v>
      </c>
      <c r="E225" s="25">
        <v>0</v>
      </c>
      <c r="F225" s="25">
        <v>0</v>
      </c>
    </row>
    <row r="226" spans="1:6">
      <c r="A226" s="22" t="s">
        <v>150</v>
      </c>
      <c r="B226" s="16" t="s">
        <v>151</v>
      </c>
      <c r="C226" s="25">
        <v>7105844</v>
      </c>
      <c r="D226" s="25">
        <v>7105844</v>
      </c>
      <c r="E226" s="25">
        <v>2269137.6</v>
      </c>
      <c r="F226" s="25">
        <v>31.933400170338672</v>
      </c>
    </row>
    <row r="227" spans="1:6">
      <c r="A227" s="22" t="s">
        <v>109</v>
      </c>
      <c r="B227" s="16" t="s">
        <v>152</v>
      </c>
      <c r="C227" s="25">
        <v>7105844</v>
      </c>
      <c r="D227" s="25">
        <v>7105844</v>
      </c>
      <c r="E227" s="25">
        <v>2269137.6</v>
      </c>
      <c r="F227" s="25">
        <v>31.933400170338672</v>
      </c>
    </row>
    <row r="228" spans="1:6" ht="31.2">
      <c r="A228" s="3" t="s">
        <v>118</v>
      </c>
      <c r="B228" s="4" t="s">
        <v>133</v>
      </c>
      <c r="C228" s="7">
        <v>36602767</v>
      </c>
      <c r="D228" s="7">
        <v>36602767</v>
      </c>
      <c r="E228" s="7">
        <v>34340767</v>
      </c>
      <c r="F228" s="7">
        <v>93.820139335367742</v>
      </c>
    </row>
    <row r="229" spans="1:6">
      <c r="A229" s="22" t="s">
        <v>140</v>
      </c>
      <c r="B229" s="16" t="s">
        <v>141</v>
      </c>
      <c r="C229" s="25">
        <v>36602767</v>
      </c>
      <c r="D229" s="25">
        <v>36602767</v>
      </c>
      <c r="E229" s="25">
        <v>34340767</v>
      </c>
      <c r="F229" s="25">
        <v>93.820139335367742</v>
      </c>
    </row>
    <row r="230" spans="1:6">
      <c r="A230" s="22" t="s">
        <v>150</v>
      </c>
      <c r="B230" s="16" t="s">
        <v>151</v>
      </c>
      <c r="C230" s="25">
        <v>36602767</v>
      </c>
      <c r="D230" s="25">
        <v>36602767</v>
      </c>
      <c r="E230" s="25">
        <v>34340767</v>
      </c>
      <c r="F230" s="25">
        <v>93.820139335367742</v>
      </c>
    </row>
    <row r="231" spans="1:6" ht="31.2">
      <c r="A231" s="22" t="s">
        <v>157</v>
      </c>
      <c r="B231" s="16" t="s">
        <v>158</v>
      </c>
      <c r="C231" s="25">
        <v>36602767</v>
      </c>
      <c r="D231" s="25">
        <v>36602767</v>
      </c>
      <c r="E231" s="25">
        <v>34340767</v>
      </c>
      <c r="F231" s="25">
        <v>93.820139335367742</v>
      </c>
    </row>
    <row r="232" spans="1:6">
      <c r="A232" s="21" t="s">
        <v>223</v>
      </c>
      <c r="B232" s="15" t="s">
        <v>122</v>
      </c>
      <c r="C232" s="24">
        <v>1800000</v>
      </c>
      <c r="D232" s="24">
        <v>1800000</v>
      </c>
      <c r="E232" s="24">
        <v>1800000</v>
      </c>
      <c r="F232" s="24">
        <v>100</v>
      </c>
    </row>
    <row r="233" spans="1:6">
      <c r="A233" s="22" t="s">
        <v>140</v>
      </c>
      <c r="B233" s="16" t="s">
        <v>141</v>
      </c>
      <c r="C233" s="25">
        <v>1800000</v>
      </c>
      <c r="D233" s="25">
        <v>1800000</v>
      </c>
      <c r="E233" s="25">
        <v>1800000</v>
      </c>
      <c r="F233" s="25">
        <v>100</v>
      </c>
    </row>
    <row r="234" spans="1:6">
      <c r="A234" s="22" t="s">
        <v>150</v>
      </c>
      <c r="B234" s="16" t="s">
        <v>151</v>
      </c>
      <c r="C234" s="25">
        <v>1800000</v>
      </c>
      <c r="D234" s="25">
        <v>1800000</v>
      </c>
      <c r="E234" s="25">
        <v>1800000</v>
      </c>
      <c r="F234" s="25">
        <v>100</v>
      </c>
    </row>
    <row r="235" spans="1:6" ht="31.2">
      <c r="A235" s="22" t="s">
        <v>157</v>
      </c>
      <c r="B235" s="16" t="s">
        <v>158</v>
      </c>
      <c r="C235" s="25">
        <v>1800000</v>
      </c>
      <c r="D235" s="25">
        <v>1800000</v>
      </c>
      <c r="E235" s="25">
        <v>1800000</v>
      </c>
      <c r="F235" s="25">
        <v>100</v>
      </c>
    </row>
    <row r="236" spans="1:6" ht="31.2">
      <c r="A236" s="21" t="s">
        <v>123</v>
      </c>
      <c r="B236" s="15" t="s">
        <v>124</v>
      </c>
      <c r="C236" s="24">
        <v>34802767</v>
      </c>
      <c r="D236" s="24">
        <v>34802767</v>
      </c>
      <c r="E236" s="24">
        <v>32540767</v>
      </c>
      <c r="F236" s="24">
        <v>93.500516783622402</v>
      </c>
    </row>
    <row r="237" spans="1:6">
      <c r="A237" s="22" t="s">
        <v>140</v>
      </c>
      <c r="B237" s="16" t="s">
        <v>141</v>
      </c>
      <c r="C237" s="25">
        <v>34802767</v>
      </c>
      <c r="D237" s="25">
        <v>34802767</v>
      </c>
      <c r="E237" s="25">
        <v>32540767</v>
      </c>
      <c r="F237" s="25">
        <v>93.500516783622402</v>
      </c>
    </row>
    <row r="238" spans="1:6">
      <c r="A238" s="22" t="s">
        <v>150</v>
      </c>
      <c r="B238" s="16" t="s">
        <v>151</v>
      </c>
      <c r="C238" s="25">
        <v>34802767</v>
      </c>
      <c r="D238" s="25">
        <v>34802767</v>
      </c>
      <c r="E238" s="25">
        <v>32540767</v>
      </c>
      <c r="F238" s="25">
        <v>93.500516783622402</v>
      </c>
    </row>
    <row r="239" spans="1:6" ht="31.2">
      <c r="A239" s="22" t="s">
        <v>157</v>
      </c>
      <c r="B239" s="16" t="s">
        <v>158</v>
      </c>
      <c r="C239" s="25">
        <v>34802767</v>
      </c>
      <c r="D239" s="25">
        <v>34802767</v>
      </c>
      <c r="E239" s="25">
        <v>32540767</v>
      </c>
      <c r="F239" s="25">
        <v>93.500516783622402</v>
      </c>
    </row>
    <row r="240" spans="1:6" s="6" customFormat="1" ht="17.399999999999999">
      <c r="A240" s="26" t="s">
        <v>125</v>
      </c>
      <c r="B240" s="27"/>
      <c r="C240" s="28">
        <v>203557470.80000001</v>
      </c>
      <c r="D240" s="28">
        <v>170506981.94</v>
      </c>
      <c r="E240" s="28">
        <v>62566298.560000002</v>
      </c>
      <c r="F240" s="28">
        <v>36.694273658551154</v>
      </c>
    </row>
    <row r="241" spans="1:6">
      <c r="A241" s="22" t="s">
        <v>3</v>
      </c>
      <c r="B241" s="16" t="s">
        <v>4</v>
      </c>
      <c r="C241" s="25">
        <v>460000</v>
      </c>
      <c r="D241" s="25">
        <v>366049.5</v>
      </c>
      <c r="E241" s="25">
        <v>279999</v>
      </c>
      <c r="F241" s="25">
        <v>76.492113771498111</v>
      </c>
    </row>
    <row r="242" spans="1:6">
      <c r="A242" s="22" t="s">
        <v>13</v>
      </c>
      <c r="B242" s="16" t="s">
        <v>14</v>
      </c>
      <c r="C242" s="25">
        <v>460000</v>
      </c>
      <c r="D242" s="25">
        <v>366049.5</v>
      </c>
      <c r="E242" s="25">
        <v>279999</v>
      </c>
      <c r="F242" s="25">
        <v>76.492113771498111</v>
      </c>
    </row>
    <row r="243" spans="1:6">
      <c r="A243" s="22" t="s">
        <v>15</v>
      </c>
      <c r="B243" s="16" t="s">
        <v>16</v>
      </c>
      <c r="C243" s="25">
        <v>50000</v>
      </c>
      <c r="D243" s="25">
        <v>49.5</v>
      </c>
      <c r="E243" s="25">
        <v>0</v>
      </c>
      <c r="F243" s="25">
        <v>0</v>
      </c>
    </row>
    <row r="244" spans="1:6">
      <c r="A244" s="22" t="s">
        <v>19</v>
      </c>
      <c r="B244" s="16" t="s">
        <v>20</v>
      </c>
      <c r="C244" s="25">
        <v>130000</v>
      </c>
      <c r="D244" s="25">
        <v>86000</v>
      </c>
      <c r="E244" s="25">
        <v>0</v>
      </c>
      <c r="F244" s="25">
        <v>0</v>
      </c>
    </row>
    <row r="245" spans="1:6" ht="31.2">
      <c r="A245" s="22" t="s">
        <v>29</v>
      </c>
      <c r="B245" s="16" t="s">
        <v>30</v>
      </c>
      <c r="C245" s="25">
        <v>280000</v>
      </c>
      <c r="D245" s="25">
        <v>280000</v>
      </c>
      <c r="E245" s="25">
        <v>279999</v>
      </c>
      <c r="F245" s="25">
        <v>99.999642857142859</v>
      </c>
    </row>
    <row r="246" spans="1:6" ht="31.2">
      <c r="A246" s="22" t="s">
        <v>172</v>
      </c>
      <c r="B246" s="16" t="s">
        <v>173</v>
      </c>
      <c r="C246" s="25">
        <v>260000</v>
      </c>
      <c r="D246" s="25">
        <v>260000</v>
      </c>
      <c r="E246" s="25">
        <v>259999</v>
      </c>
      <c r="F246" s="25">
        <v>99.999615384615382</v>
      </c>
    </row>
    <row r="247" spans="1:6" ht="31.2">
      <c r="A247" s="22" t="s">
        <v>31</v>
      </c>
      <c r="B247" s="16" t="s">
        <v>32</v>
      </c>
      <c r="C247" s="25">
        <v>20000</v>
      </c>
      <c r="D247" s="25">
        <v>20000</v>
      </c>
      <c r="E247" s="25">
        <v>20000</v>
      </c>
      <c r="F247" s="25">
        <v>100</v>
      </c>
    </row>
    <row r="248" spans="1:6">
      <c r="A248" s="22" t="s">
        <v>140</v>
      </c>
      <c r="B248" s="16" t="s">
        <v>141</v>
      </c>
      <c r="C248" s="25">
        <v>203097470.80000001</v>
      </c>
      <c r="D248" s="25">
        <v>170140932.44</v>
      </c>
      <c r="E248" s="25">
        <v>62286299.560000002</v>
      </c>
      <c r="F248" s="25">
        <v>36.608650644350497</v>
      </c>
    </row>
    <row r="249" spans="1:6">
      <c r="A249" s="22" t="s">
        <v>142</v>
      </c>
      <c r="B249" s="16" t="s">
        <v>143</v>
      </c>
      <c r="C249" s="25">
        <v>85995617.359999999</v>
      </c>
      <c r="D249" s="25">
        <v>77037468</v>
      </c>
      <c r="E249" s="25">
        <v>13066419.82</v>
      </c>
      <c r="F249" s="25">
        <v>16.961123151139912</v>
      </c>
    </row>
    <row r="250" spans="1:6">
      <c r="A250" s="22" t="s">
        <v>144</v>
      </c>
      <c r="B250" s="16" t="s">
        <v>145</v>
      </c>
      <c r="C250" s="25">
        <v>3539679</v>
      </c>
      <c r="D250" s="25">
        <v>3539679</v>
      </c>
      <c r="E250" s="25">
        <v>1276500</v>
      </c>
      <c r="F250" s="25">
        <v>36.062592116403778</v>
      </c>
    </row>
    <row r="251" spans="1:6">
      <c r="A251" s="22" t="s">
        <v>230</v>
      </c>
      <c r="B251" s="16" t="s">
        <v>231</v>
      </c>
      <c r="C251" s="25">
        <v>49647118</v>
      </c>
      <c r="D251" s="25">
        <v>43647118</v>
      </c>
      <c r="E251" s="25">
        <v>0</v>
      </c>
      <c r="F251" s="25">
        <v>0</v>
      </c>
    </row>
    <row r="252" spans="1:6">
      <c r="A252" s="22" t="s">
        <v>232</v>
      </c>
      <c r="B252" s="16" t="s">
        <v>233</v>
      </c>
      <c r="C252" s="25">
        <v>49647118</v>
      </c>
      <c r="D252" s="25">
        <v>43647118</v>
      </c>
      <c r="E252" s="25">
        <v>0</v>
      </c>
      <c r="F252" s="25">
        <v>0</v>
      </c>
    </row>
    <row r="253" spans="1:6">
      <c r="A253" s="22" t="s">
        <v>146</v>
      </c>
      <c r="B253" s="16" t="s">
        <v>147</v>
      </c>
      <c r="C253" s="25">
        <v>25886160.359999999</v>
      </c>
      <c r="D253" s="25">
        <v>24928011</v>
      </c>
      <c r="E253" s="25">
        <v>11789919.82</v>
      </c>
      <c r="F253" s="25">
        <v>47.295870577078936</v>
      </c>
    </row>
    <row r="254" spans="1:6">
      <c r="A254" s="22" t="s">
        <v>234</v>
      </c>
      <c r="B254" s="16" t="s">
        <v>235</v>
      </c>
      <c r="C254" s="25">
        <v>121222</v>
      </c>
      <c r="D254" s="25">
        <v>121222</v>
      </c>
      <c r="E254" s="25">
        <v>73958.34</v>
      </c>
      <c r="F254" s="25">
        <v>61.010658131362291</v>
      </c>
    </row>
    <row r="255" spans="1:6">
      <c r="A255" s="22" t="s">
        <v>148</v>
      </c>
      <c r="B255" s="16" t="s">
        <v>149</v>
      </c>
      <c r="C255" s="25">
        <v>25764938.359999999</v>
      </c>
      <c r="D255" s="25">
        <v>24806789</v>
      </c>
      <c r="E255" s="25">
        <v>11715961.48</v>
      </c>
      <c r="F255" s="25">
        <v>47.228851263257013</v>
      </c>
    </row>
    <row r="256" spans="1:6">
      <c r="A256" s="22" t="s">
        <v>194</v>
      </c>
      <c r="B256" s="16" t="s">
        <v>236</v>
      </c>
      <c r="C256" s="25">
        <v>6922660</v>
      </c>
      <c r="D256" s="25">
        <v>4922660</v>
      </c>
      <c r="E256" s="25">
        <v>0</v>
      </c>
      <c r="F256" s="25">
        <v>0</v>
      </c>
    </row>
    <row r="257" spans="1:6">
      <c r="A257" s="22" t="s">
        <v>237</v>
      </c>
      <c r="B257" s="16" t="s">
        <v>238</v>
      </c>
      <c r="C257" s="25">
        <v>6922660</v>
      </c>
      <c r="D257" s="25">
        <v>4922660</v>
      </c>
      <c r="E257" s="25">
        <v>0</v>
      </c>
      <c r="F257" s="25">
        <v>0</v>
      </c>
    </row>
    <row r="258" spans="1:6">
      <c r="A258" s="22" t="s">
        <v>150</v>
      </c>
      <c r="B258" s="16" t="s">
        <v>151</v>
      </c>
      <c r="C258" s="25">
        <v>117101853.44</v>
      </c>
      <c r="D258" s="25">
        <v>93103464.439999998</v>
      </c>
      <c r="E258" s="25">
        <v>49219879.740000002</v>
      </c>
      <c r="F258" s="25">
        <v>52.865787579493862</v>
      </c>
    </row>
    <row r="259" spans="1:6">
      <c r="A259" s="22" t="s">
        <v>109</v>
      </c>
      <c r="B259" s="16" t="s">
        <v>152</v>
      </c>
      <c r="C259" s="25">
        <v>73895239.439999998</v>
      </c>
      <c r="D259" s="25">
        <v>51756008.439999998</v>
      </c>
      <c r="E259" s="25">
        <v>10134423.859999999</v>
      </c>
      <c r="F259" s="25">
        <v>19.581154276510123</v>
      </c>
    </row>
    <row r="260" spans="1:6" ht="31.2">
      <c r="A260" s="22" t="s">
        <v>157</v>
      </c>
      <c r="B260" s="16" t="s">
        <v>158</v>
      </c>
      <c r="C260" s="25">
        <v>36602767</v>
      </c>
      <c r="D260" s="25">
        <v>36602767</v>
      </c>
      <c r="E260" s="25">
        <v>34340767</v>
      </c>
      <c r="F260" s="25">
        <v>93.820139335367742</v>
      </c>
    </row>
    <row r="261" spans="1:6">
      <c r="A261" s="22" t="s">
        <v>272</v>
      </c>
      <c r="B261" s="16" t="s">
        <v>273</v>
      </c>
      <c r="C261" s="25">
        <v>6603847</v>
      </c>
      <c r="D261" s="25">
        <v>4744689</v>
      </c>
      <c r="E261" s="25">
        <v>4744688.88</v>
      </c>
      <c r="F261" s="25">
        <v>99.999997470856357</v>
      </c>
    </row>
    <row r="263" spans="1:6" ht="18">
      <c r="B263" s="40" t="s">
        <v>133</v>
      </c>
      <c r="C263" s="40"/>
      <c r="D263" s="40"/>
      <c r="E263" s="40"/>
      <c r="F263" s="40"/>
    </row>
  </sheetData>
  <mergeCells count="3">
    <mergeCell ref="A2:F2"/>
    <mergeCell ref="A3:F3"/>
    <mergeCell ref="B263:F26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7"/>
  <sheetViews>
    <sheetView zoomScaleNormal="100" zoomScaleSheetLayoutView="100" workbookViewId="0">
      <selection activeCell="B187" sqref="B187:F187"/>
    </sheetView>
  </sheetViews>
  <sheetFormatPr defaultColWidth="9.109375" defaultRowHeight="15.6"/>
  <cols>
    <col min="1" max="1" width="12.6640625" style="1" customWidth="1"/>
    <col min="2" max="2" width="59.6640625" style="23" customWidth="1"/>
    <col min="3" max="4" width="22.5546875" style="29" customWidth="1"/>
    <col min="5" max="5" width="21.5546875" style="29" customWidth="1"/>
    <col min="6" max="6" width="24" style="29" customWidth="1"/>
    <col min="7" max="16384" width="9.109375" style="1"/>
  </cols>
  <sheetData>
    <row r="1" spans="1:6">
      <c r="A1" s="17" t="s">
        <v>159</v>
      </c>
      <c r="B1" s="18"/>
      <c r="C1" s="19"/>
      <c r="D1" s="19"/>
      <c r="E1" s="19"/>
    </row>
    <row r="2" spans="1:6" ht="46.5" customHeight="1">
      <c r="A2" s="44" t="s">
        <v>271</v>
      </c>
      <c r="B2" s="44"/>
      <c r="C2" s="44"/>
      <c r="D2" s="44"/>
      <c r="E2" s="44"/>
      <c r="F2" s="44"/>
    </row>
    <row r="3" spans="1:6">
      <c r="A3" s="45" t="s">
        <v>160</v>
      </c>
      <c r="B3" s="45"/>
      <c r="C3" s="45"/>
      <c r="D3" s="45"/>
      <c r="E3" s="45"/>
      <c r="F3" s="45"/>
    </row>
    <row r="5" spans="1:6" ht="62.4">
      <c r="A5" s="2" t="s">
        <v>164</v>
      </c>
      <c r="B5" s="2" t="s">
        <v>1</v>
      </c>
      <c r="C5" s="2" t="s">
        <v>163</v>
      </c>
      <c r="D5" s="2" t="s">
        <v>267</v>
      </c>
      <c r="E5" s="2" t="s">
        <v>268</v>
      </c>
      <c r="F5" s="2" t="s">
        <v>280</v>
      </c>
    </row>
    <row r="6" spans="1:6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</row>
    <row r="7" spans="1:6" ht="31.2">
      <c r="A7" s="3" t="s">
        <v>2</v>
      </c>
      <c r="B7" s="4" t="s">
        <v>126</v>
      </c>
      <c r="C7" s="7">
        <v>138600</v>
      </c>
      <c r="D7" s="7">
        <v>80850.000000000015</v>
      </c>
      <c r="E7" s="7">
        <f>E8+E13</f>
        <v>3387035.84</v>
      </c>
      <c r="F7" s="34" t="s">
        <v>263</v>
      </c>
    </row>
    <row r="8" spans="1:6">
      <c r="A8" s="22" t="s">
        <v>3</v>
      </c>
      <c r="B8" s="16" t="s">
        <v>4</v>
      </c>
      <c r="C8" s="25">
        <v>138600</v>
      </c>
      <c r="D8" s="25">
        <v>80850.000000000015</v>
      </c>
      <c r="E8" s="25">
        <f>E9+E12</f>
        <v>600407.89999999991</v>
      </c>
      <c r="F8" s="33" t="s">
        <v>263</v>
      </c>
    </row>
    <row r="9" spans="1:6">
      <c r="A9" s="22" t="s">
        <v>13</v>
      </c>
      <c r="B9" s="16" t="s">
        <v>14</v>
      </c>
      <c r="C9" s="25">
        <v>135000</v>
      </c>
      <c r="D9" s="25">
        <v>78750.000000000015</v>
      </c>
      <c r="E9" s="25">
        <f>E10+E11</f>
        <v>598251.65999999992</v>
      </c>
      <c r="F9" s="33" t="s">
        <v>263</v>
      </c>
    </row>
    <row r="10" spans="1:6">
      <c r="A10" s="22" t="s">
        <v>15</v>
      </c>
      <c r="B10" s="16" t="s">
        <v>16</v>
      </c>
      <c r="C10" s="25">
        <v>100002</v>
      </c>
      <c r="D10" s="25">
        <v>58334.500000000015</v>
      </c>
      <c r="E10" s="25">
        <f>24844.7+528502.75</f>
        <v>553347.44999999995</v>
      </c>
      <c r="F10" s="33" t="s">
        <v>263</v>
      </c>
    </row>
    <row r="11" spans="1:6">
      <c r="A11" s="22" t="s">
        <v>19</v>
      </c>
      <c r="B11" s="16" t="s">
        <v>20</v>
      </c>
      <c r="C11" s="25">
        <v>34998</v>
      </c>
      <c r="D11" s="25">
        <v>20415.5</v>
      </c>
      <c r="E11" s="25">
        <f>10055.84+34848.37</f>
        <v>44904.210000000006</v>
      </c>
      <c r="F11" s="33" t="s">
        <v>263</v>
      </c>
    </row>
    <row r="12" spans="1:6">
      <c r="A12" s="22" t="s">
        <v>37</v>
      </c>
      <c r="B12" s="16" t="s">
        <v>38</v>
      </c>
      <c r="C12" s="25">
        <v>3600</v>
      </c>
      <c r="D12" s="25">
        <v>2100</v>
      </c>
      <c r="E12" s="25">
        <v>2156.2399999999998</v>
      </c>
      <c r="F12" s="33" t="s">
        <v>263</v>
      </c>
    </row>
    <row r="13" spans="1:6">
      <c r="A13" s="22" t="s">
        <v>140</v>
      </c>
      <c r="B13" s="16" t="s">
        <v>141</v>
      </c>
      <c r="C13" s="25">
        <v>0</v>
      </c>
      <c r="D13" s="25">
        <v>0</v>
      </c>
      <c r="E13" s="25">
        <f>E14</f>
        <v>2786627.94</v>
      </c>
      <c r="F13" s="11">
        <v>0</v>
      </c>
    </row>
    <row r="14" spans="1:6">
      <c r="A14" s="22" t="s">
        <v>142</v>
      </c>
      <c r="B14" s="16" t="s">
        <v>143</v>
      </c>
      <c r="C14" s="25">
        <v>0</v>
      </c>
      <c r="D14" s="25">
        <v>0</v>
      </c>
      <c r="E14" s="25">
        <f>E15</f>
        <v>2786627.94</v>
      </c>
      <c r="F14" s="11">
        <v>0</v>
      </c>
    </row>
    <row r="15" spans="1:6" ht="31.2">
      <c r="A15" s="22" t="s">
        <v>144</v>
      </c>
      <c r="B15" s="16" t="s">
        <v>145</v>
      </c>
      <c r="C15" s="25">
        <v>0</v>
      </c>
      <c r="D15" s="25">
        <v>0</v>
      </c>
      <c r="E15" s="25">
        <f>2786627.94</f>
        <v>2786627.94</v>
      </c>
      <c r="F15" s="11">
        <v>0</v>
      </c>
    </row>
    <row r="16" spans="1:6" ht="62.4">
      <c r="A16" s="21" t="s">
        <v>39</v>
      </c>
      <c r="B16" s="15" t="s">
        <v>40</v>
      </c>
      <c r="C16" s="24">
        <v>138600</v>
      </c>
      <c r="D16" s="24">
        <v>80850.000000000015</v>
      </c>
      <c r="E16" s="24">
        <f>E17+E22</f>
        <v>3387035.84</v>
      </c>
      <c r="F16" s="32" t="s">
        <v>263</v>
      </c>
    </row>
    <row r="17" spans="1:6">
      <c r="A17" s="22" t="s">
        <v>3</v>
      </c>
      <c r="B17" s="16" t="s">
        <v>4</v>
      </c>
      <c r="C17" s="25">
        <v>138600</v>
      </c>
      <c r="D17" s="25">
        <v>80850.000000000015</v>
      </c>
      <c r="E17" s="25">
        <f>E18+E21</f>
        <v>600407.89999999991</v>
      </c>
      <c r="F17" s="33" t="s">
        <v>263</v>
      </c>
    </row>
    <row r="18" spans="1:6">
      <c r="A18" s="22" t="s">
        <v>13</v>
      </c>
      <c r="B18" s="16" t="s">
        <v>14</v>
      </c>
      <c r="C18" s="25">
        <v>135000</v>
      </c>
      <c r="D18" s="25">
        <v>78750.000000000015</v>
      </c>
      <c r="E18" s="25">
        <f>E19+E20</f>
        <v>598251.65999999992</v>
      </c>
      <c r="F18" s="33" t="s">
        <v>263</v>
      </c>
    </row>
    <row r="19" spans="1:6">
      <c r="A19" s="22" t="s">
        <v>15</v>
      </c>
      <c r="B19" s="16" t="s">
        <v>16</v>
      </c>
      <c r="C19" s="25">
        <v>100002</v>
      </c>
      <c r="D19" s="25">
        <v>58334.500000000015</v>
      </c>
      <c r="E19" s="25">
        <f>24844.7+528502.75</f>
        <v>553347.44999999995</v>
      </c>
      <c r="F19" s="33" t="s">
        <v>263</v>
      </c>
    </row>
    <row r="20" spans="1:6">
      <c r="A20" s="22" t="s">
        <v>19</v>
      </c>
      <c r="B20" s="16" t="s">
        <v>20</v>
      </c>
      <c r="C20" s="25">
        <v>34998</v>
      </c>
      <c r="D20" s="25">
        <v>20415.5</v>
      </c>
      <c r="E20" s="25">
        <f>10055.84+34848.37</f>
        <v>44904.210000000006</v>
      </c>
      <c r="F20" s="33" t="s">
        <v>263</v>
      </c>
    </row>
    <row r="21" spans="1:6">
      <c r="A21" s="22" t="s">
        <v>37</v>
      </c>
      <c r="B21" s="16" t="s">
        <v>38</v>
      </c>
      <c r="C21" s="25">
        <v>3600</v>
      </c>
      <c r="D21" s="25">
        <v>2100</v>
      </c>
      <c r="E21" s="25">
        <v>2156.2399999999998</v>
      </c>
      <c r="F21" s="33" t="s">
        <v>263</v>
      </c>
    </row>
    <row r="22" spans="1:6">
      <c r="A22" s="22" t="s">
        <v>140</v>
      </c>
      <c r="B22" s="16" t="s">
        <v>141</v>
      </c>
      <c r="C22" s="25">
        <v>0</v>
      </c>
      <c r="D22" s="25">
        <v>0</v>
      </c>
      <c r="E22" s="25">
        <f>E23</f>
        <v>2786627.94</v>
      </c>
      <c r="F22" s="11">
        <v>0</v>
      </c>
    </row>
    <row r="23" spans="1:6">
      <c r="A23" s="22" t="s">
        <v>142</v>
      </c>
      <c r="B23" s="16" t="s">
        <v>143</v>
      </c>
      <c r="C23" s="25">
        <v>0</v>
      </c>
      <c r="D23" s="25">
        <v>0</v>
      </c>
      <c r="E23" s="25">
        <f>E24</f>
        <v>2786627.94</v>
      </c>
      <c r="F23" s="11">
        <v>0</v>
      </c>
    </row>
    <row r="24" spans="1:6" ht="31.2">
      <c r="A24" s="22" t="s">
        <v>144</v>
      </c>
      <c r="B24" s="16" t="s">
        <v>145</v>
      </c>
      <c r="C24" s="25">
        <v>0</v>
      </c>
      <c r="D24" s="25">
        <v>0</v>
      </c>
      <c r="E24" s="25">
        <f>2786627.94</f>
        <v>2786627.94</v>
      </c>
      <c r="F24" s="11">
        <v>0</v>
      </c>
    </row>
    <row r="25" spans="1:6" ht="31.2">
      <c r="A25" s="3" t="s">
        <v>58</v>
      </c>
      <c r="B25" s="4" t="s">
        <v>138</v>
      </c>
      <c r="C25" s="7">
        <v>16500000</v>
      </c>
      <c r="D25" s="7">
        <v>9625000</v>
      </c>
      <c r="E25" s="7">
        <f>E26+E32</f>
        <v>10088576.33</v>
      </c>
      <c r="F25" s="34" t="s">
        <v>263</v>
      </c>
    </row>
    <row r="26" spans="1:6">
      <c r="A26" s="22" t="s">
        <v>3</v>
      </c>
      <c r="B26" s="16" t="s">
        <v>4</v>
      </c>
      <c r="C26" s="25">
        <v>16500000</v>
      </c>
      <c r="D26" s="25">
        <v>9625000</v>
      </c>
      <c r="E26" s="25">
        <f>E27+E31</f>
        <v>6684431.8499999996</v>
      </c>
      <c r="F26" s="33">
        <f>E26/D26*100</f>
        <v>69.448642597402596</v>
      </c>
    </row>
    <row r="27" spans="1:6">
      <c r="A27" s="22" t="s">
        <v>13</v>
      </c>
      <c r="B27" s="16" t="s">
        <v>14</v>
      </c>
      <c r="C27" s="25">
        <v>16493000</v>
      </c>
      <c r="D27" s="25">
        <v>9620916.6666666679</v>
      </c>
      <c r="E27" s="25">
        <f>E28+E29+E30</f>
        <v>6677243.1799999997</v>
      </c>
      <c r="F27" s="33">
        <f>E27/D27*100</f>
        <v>69.403398983118365</v>
      </c>
    </row>
    <row r="28" spans="1:6">
      <c r="A28" s="22" t="s">
        <v>15</v>
      </c>
      <c r="B28" s="16" t="s">
        <v>16</v>
      </c>
      <c r="C28" s="25">
        <v>243000</v>
      </c>
      <c r="D28" s="25">
        <v>141750</v>
      </c>
      <c r="E28" s="25">
        <f>20040+5823243.28</f>
        <v>5843283.2800000003</v>
      </c>
      <c r="F28" s="33" t="s">
        <v>263</v>
      </c>
    </row>
    <row r="29" spans="1:6">
      <c r="A29" s="22" t="s">
        <v>17</v>
      </c>
      <c r="B29" s="16" t="s">
        <v>18</v>
      </c>
      <c r="C29" s="25">
        <v>16100000</v>
      </c>
      <c r="D29" s="25">
        <v>9391666.6666666679</v>
      </c>
      <c r="E29" s="25">
        <v>781589.98</v>
      </c>
      <c r="F29" s="33">
        <f>E29/D29*100</f>
        <v>8.3221648269742676</v>
      </c>
    </row>
    <row r="30" spans="1:6">
      <c r="A30" s="22" t="s">
        <v>21</v>
      </c>
      <c r="B30" s="16" t="s">
        <v>22</v>
      </c>
      <c r="C30" s="25">
        <v>150000</v>
      </c>
      <c r="D30" s="25">
        <v>87500</v>
      </c>
      <c r="E30" s="25">
        <v>52369.919999999998</v>
      </c>
      <c r="F30" s="33">
        <f>E30/D30*100</f>
        <v>59.85133714285714</v>
      </c>
    </row>
    <row r="31" spans="1:6">
      <c r="A31" s="22" t="s">
        <v>37</v>
      </c>
      <c r="B31" s="16" t="s">
        <v>38</v>
      </c>
      <c r="C31" s="25">
        <v>7000</v>
      </c>
      <c r="D31" s="25">
        <v>4083.3333333333339</v>
      </c>
      <c r="E31" s="25">
        <v>7188.67</v>
      </c>
      <c r="F31" s="33" t="s">
        <v>263</v>
      </c>
    </row>
    <row r="32" spans="1:6">
      <c r="A32" s="22" t="s">
        <v>140</v>
      </c>
      <c r="B32" s="16" t="s">
        <v>141</v>
      </c>
      <c r="C32" s="25">
        <v>0</v>
      </c>
      <c r="D32" s="25">
        <v>0</v>
      </c>
      <c r="E32" s="25">
        <f>E33</f>
        <v>3404144.48</v>
      </c>
      <c r="F32" s="33" t="s">
        <v>263</v>
      </c>
    </row>
    <row r="33" spans="1:6">
      <c r="A33" s="22" t="s">
        <v>142</v>
      </c>
      <c r="B33" s="16" t="s">
        <v>143</v>
      </c>
      <c r="C33" s="25">
        <v>0</v>
      </c>
      <c r="D33" s="25">
        <v>0</v>
      </c>
      <c r="E33" s="25">
        <f>E34</f>
        <v>3404144.48</v>
      </c>
      <c r="F33" s="33" t="s">
        <v>263</v>
      </c>
    </row>
    <row r="34" spans="1:6" ht="31.2">
      <c r="A34" s="22" t="s">
        <v>144</v>
      </c>
      <c r="B34" s="16" t="s">
        <v>145</v>
      </c>
      <c r="C34" s="25">
        <v>0</v>
      </c>
      <c r="D34" s="25">
        <v>0</v>
      </c>
      <c r="E34" s="25">
        <f>49989+3354155.48</f>
        <v>3404144.48</v>
      </c>
      <c r="F34" s="33" t="s">
        <v>263</v>
      </c>
    </row>
    <row r="35" spans="1:6">
      <c r="A35" s="21" t="s">
        <v>61</v>
      </c>
      <c r="B35" s="15" t="s">
        <v>62</v>
      </c>
      <c r="C35" s="24">
        <v>16100000</v>
      </c>
      <c r="D35" s="24">
        <v>9391666.6666666679</v>
      </c>
      <c r="E35" s="24">
        <f>E36+E40</f>
        <v>892838.2</v>
      </c>
      <c r="F35" s="24">
        <f>E35/D35*100</f>
        <v>9.5067066548358454</v>
      </c>
    </row>
    <row r="36" spans="1:6">
      <c r="A36" s="22" t="s">
        <v>3</v>
      </c>
      <c r="B36" s="16" t="s">
        <v>4</v>
      </c>
      <c r="C36" s="25">
        <v>16100000</v>
      </c>
      <c r="D36" s="25">
        <v>9391666.6666666679</v>
      </c>
      <c r="E36" s="25">
        <f>E37</f>
        <v>871538.2</v>
      </c>
      <c r="F36" s="11">
        <f>E36/D36*100</f>
        <v>9.279909849157054</v>
      </c>
    </row>
    <row r="37" spans="1:6">
      <c r="A37" s="22" t="s">
        <v>13</v>
      </c>
      <c r="B37" s="16" t="s">
        <v>14</v>
      </c>
      <c r="C37" s="25">
        <v>16100000</v>
      </c>
      <c r="D37" s="25">
        <v>9391666.6666666679</v>
      </c>
      <c r="E37" s="25">
        <f>E38+E39</f>
        <v>871538.2</v>
      </c>
      <c r="F37" s="11">
        <f>E37/D37*100</f>
        <v>9.279909849157054</v>
      </c>
    </row>
    <row r="38" spans="1:6">
      <c r="A38" s="22" t="s">
        <v>15</v>
      </c>
      <c r="B38" s="16" t="s">
        <v>16</v>
      </c>
      <c r="C38" s="25">
        <v>0</v>
      </c>
      <c r="D38" s="25">
        <v>0</v>
      </c>
      <c r="E38" s="25">
        <f>89948.22</f>
        <v>89948.22</v>
      </c>
      <c r="F38" s="11">
        <v>0</v>
      </c>
    </row>
    <row r="39" spans="1:6">
      <c r="A39" s="22" t="s">
        <v>17</v>
      </c>
      <c r="B39" s="16" t="s">
        <v>18</v>
      </c>
      <c r="C39" s="25">
        <v>16100000</v>
      </c>
      <c r="D39" s="25">
        <v>9391666.6666666679</v>
      </c>
      <c r="E39" s="25">
        <v>781589.98</v>
      </c>
      <c r="F39" s="11">
        <f>E39/D39*100</f>
        <v>8.3221648269742676</v>
      </c>
    </row>
    <row r="40" spans="1:6">
      <c r="A40" s="22" t="s">
        <v>140</v>
      </c>
      <c r="B40" s="16" t="s">
        <v>141</v>
      </c>
      <c r="C40" s="25">
        <v>0</v>
      </c>
      <c r="D40" s="25">
        <v>0</v>
      </c>
      <c r="E40" s="25">
        <f>E41</f>
        <v>21300</v>
      </c>
      <c r="F40" s="11">
        <v>0</v>
      </c>
    </row>
    <row r="41" spans="1:6">
      <c r="A41" s="22" t="s">
        <v>142</v>
      </c>
      <c r="B41" s="16" t="s">
        <v>143</v>
      </c>
      <c r="C41" s="25">
        <v>0</v>
      </c>
      <c r="D41" s="25">
        <v>0</v>
      </c>
      <c r="E41" s="25">
        <f>E42</f>
        <v>21300</v>
      </c>
      <c r="F41" s="11">
        <v>0</v>
      </c>
    </row>
    <row r="42" spans="1:6" ht="31.2">
      <c r="A42" s="22" t="s">
        <v>144</v>
      </c>
      <c r="B42" s="16" t="s">
        <v>145</v>
      </c>
      <c r="C42" s="25">
        <v>0</v>
      </c>
      <c r="D42" s="25">
        <v>0</v>
      </c>
      <c r="E42" s="25">
        <f>21300</f>
        <v>21300</v>
      </c>
      <c r="F42" s="11">
        <v>0</v>
      </c>
    </row>
    <row r="43" spans="1:6" ht="31.2">
      <c r="A43" s="21" t="s">
        <v>63</v>
      </c>
      <c r="B43" s="15" t="s">
        <v>64</v>
      </c>
      <c r="C43" s="24">
        <v>197000</v>
      </c>
      <c r="D43" s="24">
        <v>114916.66666666666</v>
      </c>
      <c r="E43" s="24">
        <f>E44+E48</f>
        <v>2691686.77</v>
      </c>
      <c r="F43" s="32" t="s">
        <v>263</v>
      </c>
    </row>
    <row r="44" spans="1:6">
      <c r="A44" s="22" t="s">
        <v>3</v>
      </c>
      <c r="B44" s="16" t="s">
        <v>4</v>
      </c>
      <c r="C44" s="25">
        <v>197000</v>
      </c>
      <c r="D44" s="25">
        <v>114916.66666666666</v>
      </c>
      <c r="E44" s="25">
        <f>E45+E46+E47</f>
        <v>62740.1</v>
      </c>
      <c r="F44" s="33">
        <f>E44/D44*100</f>
        <v>54.596171138506165</v>
      </c>
    </row>
    <row r="45" spans="1:6">
      <c r="A45" s="22" t="s">
        <v>13</v>
      </c>
      <c r="B45" s="16" t="s">
        <v>14</v>
      </c>
      <c r="C45" s="25">
        <v>190000</v>
      </c>
      <c r="D45" s="25">
        <v>110833.33333333333</v>
      </c>
      <c r="E45" s="25">
        <v>0</v>
      </c>
      <c r="F45" s="33">
        <f>E45/D45*100</f>
        <v>0</v>
      </c>
    </row>
    <row r="46" spans="1:6">
      <c r="A46" s="22" t="s">
        <v>15</v>
      </c>
      <c r="B46" s="16" t="s">
        <v>16</v>
      </c>
      <c r="C46" s="25">
        <v>190000</v>
      </c>
      <c r="D46" s="25">
        <v>110833.33333333333</v>
      </c>
      <c r="E46" s="25">
        <f>56150</f>
        <v>56150</v>
      </c>
      <c r="F46" s="33">
        <f>E46/D46*100</f>
        <v>50.661654135338352</v>
      </c>
    </row>
    <row r="47" spans="1:6">
      <c r="A47" s="22" t="s">
        <v>37</v>
      </c>
      <c r="B47" s="16" t="s">
        <v>38</v>
      </c>
      <c r="C47" s="25">
        <v>7000</v>
      </c>
      <c r="D47" s="25">
        <v>4083.3333333333339</v>
      </c>
      <c r="E47" s="25">
        <v>6590.1</v>
      </c>
      <c r="F47" s="33" t="s">
        <v>263</v>
      </c>
    </row>
    <row r="48" spans="1:6">
      <c r="A48" s="22" t="s">
        <v>140</v>
      </c>
      <c r="B48" s="16" t="s">
        <v>141</v>
      </c>
      <c r="C48" s="25">
        <v>0</v>
      </c>
      <c r="D48" s="25">
        <v>0</v>
      </c>
      <c r="E48" s="25">
        <f>E49</f>
        <v>2628946.67</v>
      </c>
      <c r="F48" s="33">
        <v>0</v>
      </c>
    </row>
    <row r="49" spans="1:6">
      <c r="A49" s="22" t="s">
        <v>142</v>
      </c>
      <c r="B49" s="16" t="s">
        <v>143</v>
      </c>
      <c r="C49" s="25">
        <v>0</v>
      </c>
      <c r="D49" s="25">
        <v>0</v>
      </c>
      <c r="E49" s="25">
        <f>E50</f>
        <v>2628946.67</v>
      </c>
      <c r="F49" s="33">
        <v>0</v>
      </c>
    </row>
    <row r="50" spans="1:6" ht="31.2">
      <c r="A50" s="22" t="s">
        <v>144</v>
      </c>
      <c r="B50" s="16" t="s">
        <v>145</v>
      </c>
      <c r="C50" s="25">
        <v>0</v>
      </c>
      <c r="D50" s="25">
        <v>0</v>
      </c>
      <c r="E50" s="25">
        <f>49989+2578957.67</f>
        <v>2628946.67</v>
      </c>
      <c r="F50" s="33">
        <v>0</v>
      </c>
    </row>
    <row r="51" spans="1:6" ht="62.4">
      <c r="A51" s="21" t="s">
        <v>187</v>
      </c>
      <c r="B51" s="15" t="s">
        <v>65</v>
      </c>
      <c r="C51" s="35">
        <f>C52+C55</f>
        <v>0</v>
      </c>
      <c r="D51" s="35">
        <f t="shared" ref="D51:E51" si="0">D52+D55</f>
        <v>0</v>
      </c>
      <c r="E51" s="35">
        <f t="shared" si="0"/>
        <v>86884.17</v>
      </c>
      <c r="F51" s="35">
        <v>0</v>
      </c>
    </row>
    <row r="52" spans="1:6">
      <c r="A52" s="22" t="s">
        <v>3</v>
      </c>
      <c r="B52" s="16" t="s">
        <v>4</v>
      </c>
      <c r="C52" s="25">
        <f>C53</f>
        <v>0</v>
      </c>
      <c r="D52" s="25">
        <f t="shared" ref="D52:E53" si="1">D53</f>
        <v>0</v>
      </c>
      <c r="E52" s="25">
        <f t="shared" si="1"/>
        <v>29986</v>
      </c>
      <c r="F52" s="36">
        <v>0</v>
      </c>
    </row>
    <row r="53" spans="1:6">
      <c r="A53" s="22" t="s">
        <v>13</v>
      </c>
      <c r="B53" s="16" t="s">
        <v>14</v>
      </c>
      <c r="C53" s="25">
        <f>C54</f>
        <v>0</v>
      </c>
      <c r="D53" s="25">
        <f t="shared" si="1"/>
        <v>0</v>
      </c>
      <c r="E53" s="25">
        <f t="shared" si="1"/>
        <v>29986</v>
      </c>
      <c r="F53" s="36">
        <v>0</v>
      </c>
    </row>
    <row r="54" spans="1:6">
      <c r="A54" s="22" t="s">
        <v>15</v>
      </c>
      <c r="B54" s="16" t="s">
        <v>16</v>
      </c>
      <c r="C54" s="25">
        <v>0</v>
      </c>
      <c r="D54" s="25">
        <v>0</v>
      </c>
      <c r="E54" s="25">
        <f>29986</f>
        <v>29986</v>
      </c>
      <c r="F54" s="36">
        <v>0</v>
      </c>
    </row>
    <row r="55" spans="1:6">
      <c r="A55" s="22" t="s">
        <v>140</v>
      </c>
      <c r="B55" s="16" t="s">
        <v>141</v>
      </c>
      <c r="C55" s="25">
        <f>C56</f>
        <v>0</v>
      </c>
      <c r="D55" s="25">
        <f t="shared" ref="D55:E56" si="2">D56</f>
        <v>0</v>
      </c>
      <c r="E55" s="25">
        <f t="shared" si="2"/>
        <v>56898.17</v>
      </c>
      <c r="F55" s="36">
        <v>0</v>
      </c>
    </row>
    <row r="56" spans="1:6">
      <c r="A56" s="22" t="s">
        <v>142</v>
      </c>
      <c r="B56" s="16" t="s">
        <v>143</v>
      </c>
      <c r="C56" s="25">
        <f>C57</f>
        <v>0</v>
      </c>
      <c r="D56" s="25">
        <f t="shared" si="2"/>
        <v>0</v>
      </c>
      <c r="E56" s="25">
        <f t="shared" si="2"/>
        <v>56898.17</v>
      </c>
      <c r="F56" s="36">
        <v>0</v>
      </c>
    </row>
    <row r="57" spans="1:6" ht="31.2">
      <c r="A57" s="22" t="s">
        <v>144</v>
      </c>
      <c r="B57" s="16" t="s">
        <v>145</v>
      </c>
      <c r="C57" s="25">
        <v>0</v>
      </c>
      <c r="D57" s="25">
        <v>0</v>
      </c>
      <c r="E57" s="25">
        <f>56898.17</f>
        <v>56898.17</v>
      </c>
      <c r="F57" s="36">
        <v>0</v>
      </c>
    </row>
    <row r="58" spans="1:6" ht="31.2">
      <c r="A58" s="21" t="s">
        <v>68</v>
      </c>
      <c r="B58" s="15" t="s">
        <v>69</v>
      </c>
      <c r="C58" s="24">
        <v>200000</v>
      </c>
      <c r="D58" s="24">
        <v>116666.66666666667</v>
      </c>
      <c r="E58" s="24">
        <f>E59+E64</f>
        <v>90676.489999999991</v>
      </c>
      <c r="F58" s="24">
        <f>E58/D58*100</f>
        <v>77.722705714285695</v>
      </c>
    </row>
    <row r="59" spans="1:6">
      <c r="A59" s="22" t="s">
        <v>3</v>
      </c>
      <c r="B59" s="16" t="s">
        <v>4</v>
      </c>
      <c r="C59" s="25">
        <v>200000</v>
      </c>
      <c r="D59" s="25">
        <v>116666.66666666667</v>
      </c>
      <c r="E59" s="25">
        <f>E60+E63</f>
        <v>63777.49</v>
      </c>
      <c r="F59" s="11">
        <f>E59/D59*100</f>
        <v>54.666419999999995</v>
      </c>
    </row>
    <row r="60" spans="1:6">
      <c r="A60" s="22" t="s">
        <v>13</v>
      </c>
      <c r="B60" s="16" t="s">
        <v>14</v>
      </c>
      <c r="C60" s="25">
        <v>200000</v>
      </c>
      <c r="D60" s="25">
        <v>116666.66666666667</v>
      </c>
      <c r="E60" s="25">
        <f>E61+E62</f>
        <v>63178.92</v>
      </c>
      <c r="F60" s="11">
        <f>E60/D60*100</f>
        <v>54.153359999999992</v>
      </c>
    </row>
    <row r="61" spans="1:6">
      <c r="A61" s="22" t="s">
        <v>15</v>
      </c>
      <c r="B61" s="16" t="s">
        <v>16</v>
      </c>
      <c r="C61" s="25">
        <v>50000</v>
      </c>
      <c r="D61" s="25">
        <v>29166.666666666672</v>
      </c>
      <c r="E61" s="25">
        <f>10809</f>
        <v>10809</v>
      </c>
      <c r="F61" s="11">
        <f>E61/D61*100</f>
        <v>37.059428571428569</v>
      </c>
    </row>
    <row r="62" spans="1:6">
      <c r="A62" s="22" t="s">
        <v>21</v>
      </c>
      <c r="B62" s="16" t="s">
        <v>22</v>
      </c>
      <c r="C62" s="25">
        <v>150000</v>
      </c>
      <c r="D62" s="25">
        <v>87500</v>
      </c>
      <c r="E62" s="25">
        <v>52369.919999999998</v>
      </c>
      <c r="F62" s="11">
        <f>E62/D62*100</f>
        <v>59.85133714285714</v>
      </c>
    </row>
    <row r="63" spans="1:6">
      <c r="A63" s="22" t="s">
        <v>37</v>
      </c>
      <c r="B63" s="16" t="s">
        <v>38</v>
      </c>
      <c r="C63" s="25">
        <v>0</v>
      </c>
      <c r="D63" s="25">
        <v>0</v>
      </c>
      <c r="E63" s="25">
        <v>598.57000000000005</v>
      </c>
      <c r="F63" s="11">
        <v>0</v>
      </c>
    </row>
    <row r="64" spans="1:6">
      <c r="A64" s="22" t="s">
        <v>140</v>
      </c>
      <c r="B64" s="16" t="s">
        <v>141</v>
      </c>
      <c r="C64" s="25">
        <v>0</v>
      </c>
      <c r="D64" s="25">
        <v>0</v>
      </c>
      <c r="E64" s="25">
        <f>E65</f>
        <v>26899</v>
      </c>
      <c r="F64" s="11">
        <v>0</v>
      </c>
    </row>
    <row r="65" spans="1:6">
      <c r="A65" s="22" t="s">
        <v>142</v>
      </c>
      <c r="B65" s="16" t="s">
        <v>143</v>
      </c>
      <c r="C65" s="25">
        <v>0</v>
      </c>
      <c r="D65" s="25">
        <v>0</v>
      </c>
      <c r="E65" s="25">
        <f>E66</f>
        <v>26899</v>
      </c>
      <c r="F65" s="11">
        <v>0</v>
      </c>
    </row>
    <row r="66" spans="1:6" ht="31.2">
      <c r="A66" s="22" t="s">
        <v>144</v>
      </c>
      <c r="B66" s="16" t="s">
        <v>145</v>
      </c>
      <c r="C66" s="25">
        <v>0</v>
      </c>
      <c r="D66" s="25">
        <v>0</v>
      </c>
      <c r="E66" s="25">
        <f>26899</f>
        <v>26899</v>
      </c>
      <c r="F66" s="11">
        <v>0</v>
      </c>
    </row>
    <row r="67" spans="1:6">
      <c r="A67" s="21" t="s">
        <v>71</v>
      </c>
      <c r="B67" s="15" t="s">
        <v>72</v>
      </c>
      <c r="C67" s="24">
        <v>3000</v>
      </c>
      <c r="D67" s="24">
        <v>1750</v>
      </c>
      <c r="E67" s="24">
        <f>E68+E71</f>
        <v>6306450.6999999993</v>
      </c>
      <c r="F67" s="32" t="s">
        <v>263</v>
      </c>
    </row>
    <row r="68" spans="1:6">
      <c r="A68" s="22" t="s">
        <v>3</v>
      </c>
      <c r="B68" s="16" t="s">
        <v>4</v>
      </c>
      <c r="C68" s="25">
        <v>3000</v>
      </c>
      <c r="D68" s="25">
        <v>1750</v>
      </c>
      <c r="E68" s="25">
        <f>E69</f>
        <v>5636350.0599999996</v>
      </c>
      <c r="F68" s="33" t="s">
        <v>263</v>
      </c>
    </row>
    <row r="69" spans="1:6">
      <c r="A69" s="22" t="s">
        <v>13</v>
      </c>
      <c r="B69" s="16" t="s">
        <v>14</v>
      </c>
      <c r="C69" s="25">
        <v>3000</v>
      </c>
      <c r="D69" s="25">
        <v>1750</v>
      </c>
      <c r="E69" s="25">
        <f>E70</f>
        <v>5636350.0599999996</v>
      </c>
      <c r="F69" s="33" t="s">
        <v>263</v>
      </c>
    </row>
    <row r="70" spans="1:6">
      <c r="A70" s="22" t="s">
        <v>15</v>
      </c>
      <c r="B70" s="16" t="s">
        <v>16</v>
      </c>
      <c r="C70" s="25">
        <v>3000</v>
      </c>
      <c r="D70" s="25">
        <v>1750</v>
      </c>
      <c r="E70" s="25">
        <f>5636350.06</f>
        <v>5636350.0599999996</v>
      </c>
      <c r="F70" s="33" t="s">
        <v>263</v>
      </c>
    </row>
    <row r="71" spans="1:6">
      <c r="A71" s="22" t="s">
        <v>140</v>
      </c>
      <c r="B71" s="16" t="s">
        <v>141</v>
      </c>
      <c r="C71" s="25">
        <f>C72</f>
        <v>0</v>
      </c>
      <c r="D71" s="25">
        <f t="shared" ref="D71:E72" si="3">D72</f>
        <v>0</v>
      </c>
      <c r="E71" s="25">
        <f t="shared" si="3"/>
        <v>670100.64</v>
      </c>
      <c r="F71" s="11">
        <v>0</v>
      </c>
    </row>
    <row r="72" spans="1:6">
      <c r="A72" s="22" t="s">
        <v>142</v>
      </c>
      <c r="B72" s="16" t="s">
        <v>143</v>
      </c>
      <c r="C72" s="25">
        <f>C73</f>
        <v>0</v>
      </c>
      <c r="D72" s="25">
        <f t="shared" si="3"/>
        <v>0</v>
      </c>
      <c r="E72" s="25">
        <f t="shared" si="3"/>
        <v>670100.64</v>
      </c>
      <c r="F72" s="11">
        <v>0</v>
      </c>
    </row>
    <row r="73" spans="1:6" ht="31.2">
      <c r="A73" s="22" t="s">
        <v>144</v>
      </c>
      <c r="B73" s="16" t="s">
        <v>145</v>
      </c>
      <c r="C73" s="25">
        <v>0</v>
      </c>
      <c r="D73" s="25">
        <v>0</v>
      </c>
      <c r="E73" s="25">
        <f>670100.64</f>
        <v>670100.64</v>
      </c>
      <c r="F73" s="11">
        <v>0</v>
      </c>
    </row>
    <row r="74" spans="1:6" ht="31.2">
      <c r="A74" s="21" t="s">
        <v>195</v>
      </c>
      <c r="B74" s="15" t="s">
        <v>77</v>
      </c>
      <c r="C74" s="24">
        <v>0</v>
      </c>
      <c r="D74" s="24">
        <v>0</v>
      </c>
      <c r="E74" s="24">
        <v>20040</v>
      </c>
      <c r="F74" s="24">
        <v>0</v>
      </c>
    </row>
    <row r="75" spans="1:6">
      <c r="A75" s="22" t="s">
        <v>3</v>
      </c>
      <c r="B75" s="16" t="s">
        <v>4</v>
      </c>
      <c r="C75" s="25">
        <v>0</v>
      </c>
      <c r="D75" s="25">
        <v>0</v>
      </c>
      <c r="E75" s="25">
        <v>20040</v>
      </c>
      <c r="F75" s="25">
        <v>0</v>
      </c>
    </row>
    <row r="76" spans="1:6">
      <c r="A76" s="22" t="s">
        <v>13</v>
      </c>
      <c r="B76" s="16" t="s">
        <v>14</v>
      </c>
      <c r="C76" s="25">
        <v>0</v>
      </c>
      <c r="D76" s="25">
        <v>0</v>
      </c>
      <c r="E76" s="25">
        <v>20040</v>
      </c>
      <c r="F76" s="25">
        <v>0</v>
      </c>
    </row>
    <row r="77" spans="1:6">
      <c r="A77" s="22" t="s">
        <v>15</v>
      </c>
      <c r="B77" s="16" t="s">
        <v>16</v>
      </c>
      <c r="C77" s="25">
        <v>0</v>
      </c>
      <c r="D77" s="25">
        <v>0</v>
      </c>
      <c r="E77" s="25">
        <v>20040</v>
      </c>
      <c r="F77" s="25">
        <v>0</v>
      </c>
    </row>
    <row r="78" spans="1:6" ht="31.2">
      <c r="A78" s="3" t="s">
        <v>78</v>
      </c>
      <c r="B78" s="4" t="s">
        <v>127</v>
      </c>
      <c r="C78" s="7">
        <v>56400</v>
      </c>
      <c r="D78" s="7">
        <v>32900</v>
      </c>
      <c r="E78" s="7">
        <f>E79+E83</f>
        <v>709496.17999999993</v>
      </c>
      <c r="F78" s="34" t="s">
        <v>263</v>
      </c>
    </row>
    <row r="79" spans="1:6" s="37" customFormat="1">
      <c r="A79" s="22" t="s">
        <v>3</v>
      </c>
      <c r="B79" s="16" t="s">
        <v>4</v>
      </c>
      <c r="C79" s="11">
        <f>C80</f>
        <v>0</v>
      </c>
      <c r="D79" s="11">
        <f t="shared" ref="D79:E79" si="4">D80</f>
        <v>0</v>
      </c>
      <c r="E79" s="11">
        <f t="shared" si="4"/>
        <v>686496.17999999993</v>
      </c>
      <c r="F79" s="11">
        <v>0</v>
      </c>
    </row>
    <row r="80" spans="1:6" s="37" customFormat="1">
      <c r="A80" s="22" t="s">
        <v>13</v>
      </c>
      <c r="B80" s="16" t="s">
        <v>14</v>
      </c>
      <c r="C80" s="11">
        <f>C81+C82</f>
        <v>0</v>
      </c>
      <c r="D80" s="11">
        <f t="shared" ref="D80:E80" si="5">D81+D82</f>
        <v>0</v>
      </c>
      <c r="E80" s="11">
        <f t="shared" si="5"/>
        <v>686496.17999999993</v>
      </c>
      <c r="F80" s="11">
        <v>0</v>
      </c>
    </row>
    <row r="81" spans="1:6" s="37" customFormat="1">
      <c r="A81" s="22" t="s">
        <v>15</v>
      </c>
      <c r="B81" s="16" t="s">
        <v>16</v>
      </c>
      <c r="C81" s="11">
        <v>0</v>
      </c>
      <c r="D81" s="11">
        <v>0</v>
      </c>
      <c r="E81" s="11">
        <f>589382.5</f>
        <v>589382.5</v>
      </c>
      <c r="F81" s="11">
        <v>0</v>
      </c>
    </row>
    <row r="82" spans="1:6" s="37" customFormat="1">
      <c r="A82" s="22" t="s">
        <v>17</v>
      </c>
      <c r="B82" s="16" t="s">
        <v>18</v>
      </c>
      <c r="C82" s="11">
        <v>0</v>
      </c>
      <c r="D82" s="11">
        <v>0</v>
      </c>
      <c r="E82" s="11">
        <f>97113.68</f>
        <v>97113.68</v>
      </c>
      <c r="F82" s="11">
        <v>0</v>
      </c>
    </row>
    <row r="83" spans="1:6">
      <c r="A83" s="22" t="s">
        <v>140</v>
      </c>
      <c r="B83" s="16" t="s">
        <v>141</v>
      </c>
      <c r="C83" s="25">
        <v>56400</v>
      </c>
      <c r="D83" s="25">
        <v>32900</v>
      </c>
      <c r="E83" s="25">
        <v>23000</v>
      </c>
      <c r="F83" s="11">
        <f>E83/D83*100</f>
        <v>69.908814589665653</v>
      </c>
    </row>
    <row r="84" spans="1:6">
      <c r="A84" s="22" t="s">
        <v>142</v>
      </c>
      <c r="B84" s="16" t="s">
        <v>143</v>
      </c>
      <c r="C84" s="25">
        <v>56400</v>
      </c>
      <c r="D84" s="25">
        <v>32900</v>
      </c>
      <c r="E84" s="25">
        <v>23000</v>
      </c>
      <c r="F84" s="11">
        <f>E84/D84*100</f>
        <v>69.908814589665653</v>
      </c>
    </row>
    <row r="85" spans="1:6" ht="31.2">
      <c r="A85" s="22" t="s">
        <v>144</v>
      </c>
      <c r="B85" s="16" t="s">
        <v>145</v>
      </c>
      <c r="C85" s="25">
        <v>56400</v>
      </c>
      <c r="D85" s="25">
        <v>32900</v>
      </c>
      <c r="E85" s="25">
        <v>23000</v>
      </c>
      <c r="F85" s="11">
        <f>E85/D85*100</f>
        <v>69.908814589665653</v>
      </c>
    </row>
    <row r="86" spans="1:6" ht="46.8">
      <c r="A86" s="21" t="s">
        <v>83</v>
      </c>
      <c r="B86" s="15" t="s">
        <v>84</v>
      </c>
      <c r="C86" s="24">
        <v>56400</v>
      </c>
      <c r="D86" s="24">
        <v>32900</v>
      </c>
      <c r="E86" s="24">
        <v>23000</v>
      </c>
      <c r="F86" s="24">
        <v>69.908814589665653</v>
      </c>
    </row>
    <row r="87" spans="1:6">
      <c r="A87" s="22" t="s">
        <v>140</v>
      </c>
      <c r="B87" s="16" t="s">
        <v>141</v>
      </c>
      <c r="C87" s="25">
        <v>56400</v>
      </c>
      <c r="D87" s="25">
        <v>32900</v>
      </c>
      <c r="E87" s="25">
        <v>23000</v>
      </c>
      <c r="F87" s="25">
        <v>69.908814589665653</v>
      </c>
    </row>
    <row r="88" spans="1:6">
      <c r="A88" s="22" t="s">
        <v>142</v>
      </c>
      <c r="B88" s="16" t="s">
        <v>143</v>
      </c>
      <c r="C88" s="25">
        <v>56400</v>
      </c>
      <c r="D88" s="25">
        <v>32900</v>
      </c>
      <c r="E88" s="25">
        <v>23000</v>
      </c>
      <c r="F88" s="25">
        <v>69.908814589665653</v>
      </c>
    </row>
    <row r="89" spans="1:6" ht="31.2">
      <c r="A89" s="22" t="s">
        <v>144</v>
      </c>
      <c r="B89" s="16" t="s">
        <v>145</v>
      </c>
      <c r="C89" s="25">
        <v>56400</v>
      </c>
      <c r="D89" s="25">
        <v>32900</v>
      </c>
      <c r="E89" s="25">
        <v>23000</v>
      </c>
      <c r="F89" s="25">
        <v>69.908814589665653</v>
      </c>
    </row>
    <row r="90" spans="1:6" ht="31.2">
      <c r="A90" s="21" t="s">
        <v>200</v>
      </c>
      <c r="B90" s="15" t="s">
        <v>85</v>
      </c>
      <c r="C90" s="35">
        <f>C91</f>
        <v>0</v>
      </c>
      <c r="D90" s="35">
        <f t="shared" ref="D90:E91" si="6">D91</f>
        <v>0</v>
      </c>
      <c r="E90" s="35">
        <f t="shared" si="6"/>
        <v>21967</v>
      </c>
      <c r="F90" s="35">
        <v>0</v>
      </c>
    </row>
    <row r="91" spans="1:6">
      <c r="A91" s="22" t="s">
        <v>3</v>
      </c>
      <c r="B91" s="16" t="s">
        <v>4</v>
      </c>
      <c r="C91" s="25">
        <f>C92</f>
        <v>0</v>
      </c>
      <c r="D91" s="25">
        <f t="shared" si="6"/>
        <v>0</v>
      </c>
      <c r="E91" s="25">
        <f t="shared" si="6"/>
        <v>21967</v>
      </c>
      <c r="F91" s="25">
        <v>0</v>
      </c>
    </row>
    <row r="92" spans="1:6">
      <c r="A92" s="22" t="s">
        <v>13</v>
      </c>
      <c r="B92" s="16" t="s">
        <v>14</v>
      </c>
      <c r="C92" s="25">
        <f>C93+C94</f>
        <v>0</v>
      </c>
      <c r="D92" s="25">
        <f t="shared" ref="D92:E92" si="7">D93+D94</f>
        <v>0</v>
      </c>
      <c r="E92" s="25">
        <f t="shared" si="7"/>
        <v>21967</v>
      </c>
      <c r="F92" s="25">
        <v>0</v>
      </c>
    </row>
    <row r="93" spans="1:6">
      <c r="A93" s="22" t="s">
        <v>15</v>
      </c>
      <c r="B93" s="16" t="s">
        <v>16</v>
      </c>
      <c r="C93" s="25">
        <v>0</v>
      </c>
      <c r="D93" s="25">
        <v>0</v>
      </c>
      <c r="E93" s="25">
        <f>19967</f>
        <v>19967</v>
      </c>
      <c r="F93" s="25">
        <v>0</v>
      </c>
    </row>
    <row r="94" spans="1:6">
      <c r="A94" s="22" t="s">
        <v>17</v>
      </c>
      <c r="B94" s="16" t="s">
        <v>18</v>
      </c>
      <c r="C94" s="25">
        <v>0</v>
      </c>
      <c r="D94" s="25">
        <v>0</v>
      </c>
      <c r="E94" s="25">
        <v>2000</v>
      </c>
      <c r="F94" s="25">
        <v>0</v>
      </c>
    </row>
    <row r="95" spans="1:6" ht="46.8">
      <c r="A95" s="21" t="s">
        <v>206</v>
      </c>
      <c r="B95" s="15" t="s">
        <v>91</v>
      </c>
      <c r="C95" s="35">
        <f>C96</f>
        <v>0</v>
      </c>
      <c r="D95" s="35">
        <f t="shared" ref="D95:E97" si="8">D96</f>
        <v>0</v>
      </c>
      <c r="E95" s="35">
        <f t="shared" si="8"/>
        <v>569415.5</v>
      </c>
      <c r="F95" s="35">
        <v>0</v>
      </c>
    </row>
    <row r="96" spans="1:6">
      <c r="A96" s="22" t="s">
        <v>3</v>
      </c>
      <c r="B96" s="16" t="s">
        <v>4</v>
      </c>
      <c r="C96" s="25">
        <f>C97</f>
        <v>0</v>
      </c>
      <c r="D96" s="25">
        <f t="shared" si="8"/>
        <v>0</v>
      </c>
      <c r="E96" s="25">
        <f t="shared" si="8"/>
        <v>569415.5</v>
      </c>
      <c r="F96" s="25">
        <v>0</v>
      </c>
    </row>
    <row r="97" spans="1:6">
      <c r="A97" s="22" t="s">
        <v>13</v>
      </c>
      <c r="B97" s="16" t="s">
        <v>14</v>
      </c>
      <c r="C97" s="25">
        <f>C98</f>
        <v>0</v>
      </c>
      <c r="D97" s="25">
        <f t="shared" si="8"/>
        <v>0</v>
      </c>
      <c r="E97" s="25">
        <f t="shared" si="8"/>
        <v>569415.5</v>
      </c>
      <c r="F97" s="25">
        <v>0</v>
      </c>
    </row>
    <row r="98" spans="1:6">
      <c r="A98" s="22" t="s">
        <v>15</v>
      </c>
      <c r="B98" s="16" t="s">
        <v>16</v>
      </c>
      <c r="C98" s="25">
        <v>0</v>
      </c>
      <c r="D98" s="25">
        <v>0</v>
      </c>
      <c r="E98" s="25">
        <f>569415.5</f>
        <v>569415.5</v>
      </c>
      <c r="F98" s="25">
        <v>0</v>
      </c>
    </row>
    <row r="99" spans="1:6" ht="31.2">
      <c r="A99" s="21" t="s">
        <v>180</v>
      </c>
      <c r="B99" s="15" t="s">
        <v>50</v>
      </c>
      <c r="C99" s="35">
        <f>C100</f>
        <v>0</v>
      </c>
      <c r="D99" s="35">
        <f t="shared" ref="D99:E101" si="9">D100</f>
        <v>0</v>
      </c>
      <c r="E99" s="35">
        <f t="shared" si="9"/>
        <v>95113.68</v>
      </c>
      <c r="F99" s="35">
        <v>0</v>
      </c>
    </row>
    <row r="100" spans="1:6">
      <c r="A100" s="22" t="s">
        <v>3</v>
      </c>
      <c r="B100" s="16" t="s">
        <v>4</v>
      </c>
      <c r="C100" s="25">
        <f>C101</f>
        <v>0</v>
      </c>
      <c r="D100" s="25">
        <f t="shared" si="9"/>
        <v>0</v>
      </c>
      <c r="E100" s="25">
        <f t="shared" si="9"/>
        <v>95113.68</v>
      </c>
      <c r="F100" s="25">
        <v>0</v>
      </c>
    </row>
    <row r="101" spans="1:6">
      <c r="A101" s="22" t="s">
        <v>13</v>
      </c>
      <c r="B101" s="16" t="s">
        <v>14</v>
      </c>
      <c r="C101" s="25">
        <f>C102</f>
        <v>0</v>
      </c>
      <c r="D101" s="25">
        <f t="shared" si="9"/>
        <v>0</v>
      </c>
      <c r="E101" s="25">
        <f t="shared" si="9"/>
        <v>95113.68</v>
      </c>
      <c r="F101" s="25">
        <v>0</v>
      </c>
    </row>
    <row r="102" spans="1:6">
      <c r="A102" s="22" t="s">
        <v>17</v>
      </c>
      <c r="B102" s="16" t="s">
        <v>18</v>
      </c>
      <c r="C102" s="25">
        <v>0</v>
      </c>
      <c r="D102" s="25">
        <v>0</v>
      </c>
      <c r="E102" s="25">
        <f>95113.68</f>
        <v>95113.68</v>
      </c>
      <c r="F102" s="25">
        <v>0</v>
      </c>
    </row>
    <row r="103" spans="1:6" ht="31.2">
      <c r="A103" s="3" t="s">
        <v>92</v>
      </c>
      <c r="B103" s="4" t="s">
        <v>128</v>
      </c>
      <c r="C103" s="7">
        <v>1305000</v>
      </c>
      <c r="D103" s="7">
        <v>761250.00000000012</v>
      </c>
      <c r="E103" s="7">
        <f>E104+E113</f>
        <v>509112.56</v>
      </c>
      <c r="F103" s="7">
        <f t="shared" ref="F103:F112" si="10">E103/D103*100</f>
        <v>66.878497208538576</v>
      </c>
    </row>
    <row r="104" spans="1:6">
      <c r="A104" s="22" t="s">
        <v>3</v>
      </c>
      <c r="B104" s="16" t="s">
        <v>4</v>
      </c>
      <c r="C104" s="25">
        <v>1105000</v>
      </c>
      <c r="D104" s="25">
        <v>644583.33333333337</v>
      </c>
      <c r="E104" s="25">
        <f>E105+E109</f>
        <v>298202.56</v>
      </c>
      <c r="F104" s="11">
        <f t="shared" si="10"/>
        <v>46.262840594699419</v>
      </c>
    </row>
    <row r="105" spans="1:6">
      <c r="A105" s="22" t="s">
        <v>5</v>
      </c>
      <c r="B105" s="16" t="s">
        <v>6</v>
      </c>
      <c r="C105" s="25">
        <v>525100</v>
      </c>
      <c r="D105" s="25">
        <v>306308.33333333331</v>
      </c>
      <c r="E105" s="25">
        <f>E106</f>
        <v>129953.45</v>
      </c>
      <c r="F105" s="11">
        <f t="shared" si="10"/>
        <v>42.425698506406945</v>
      </c>
    </row>
    <row r="106" spans="1:6">
      <c r="A106" s="22" t="s">
        <v>7</v>
      </c>
      <c r="B106" s="16" t="s">
        <v>8</v>
      </c>
      <c r="C106" s="25">
        <v>430800</v>
      </c>
      <c r="D106" s="25">
        <v>251299.99999999997</v>
      </c>
      <c r="E106" s="25">
        <f>E107+E108</f>
        <v>129953.45</v>
      </c>
      <c r="F106" s="11">
        <f t="shared" si="10"/>
        <v>51.712475129327508</v>
      </c>
    </row>
    <row r="107" spans="1:6">
      <c r="A107" s="22" t="s">
        <v>9</v>
      </c>
      <c r="B107" s="16" t="s">
        <v>10</v>
      </c>
      <c r="C107" s="25">
        <v>430800</v>
      </c>
      <c r="D107" s="25">
        <v>251299.99999999997</v>
      </c>
      <c r="E107" s="25">
        <v>106519.23</v>
      </c>
      <c r="F107" s="11">
        <f t="shared" si="10"/>
        <v>42.387278153601279</v>
      </c>
    </row>
    <row r="108" spans="1:6">
      <c r="A108" s="22" t="s">
        <v>11</v>
      </c>
      <c r="B108" s="16" t="s">
        <v>12</v>
      </c>
      <c r="C108" s="25">
        <v>94300</v>
      </c>
      <c r="D108" s="25">
        <v>55008.333333333328</v>
      </c>
      <c r="E108" s="25">
        <v>23434.22</v>
      </c>
      <c r="F108" s="11">
        <f t="shared" si="10"/>
        <v>42.601217997273146</v>
      </c>
    </row>
    <row r="109" spans="1:6">
      <c r="A109" s="22" t="s">
        <v>13</v>
      </c>
      <c r="B109" s="16" t="s">
        <v>14</v>
      </c>
      <c r="C109" s="25">
        <v>579900</v>
      </c>
      <c r="D109" s="25">
        <v>338275</v>
      </c>
      <c r="E109" s="25">
        <f>E110+E111+E112</f>
        <v>168249.11000000002</v>
      </c>
      <c r="F109" s="11">
        <f t="shared" si="10"/>
        <v>49.737376394944945</v>
      </c>
    </row>
    <row r="110" spans="1:6">
      <c r="A110" s="22" t="s">
        <v>15</v>
      </c>
      <c r="B110" s="16" t="s">
        <v>16</v>
      </c>
      <c r="C110" s="25">
        <v>242400</v>
      </c>
      <c r="D110" s="25">
        <v>141400</v>
      </c>
      <c r="E110" s="25">
        <v>97345.260000000009</v>
      </c>
      <c r="F110" s="11">
        <f t="shared" si="10"/>
        <v>68.843889674681762</v>
      </c>
    </row>
    <row r="111" spans="1:6">
      <c r="A111" s="22" t="s">
        <v>19</v>
      </c>
      <c r="B111" s="16" t="s">
        <v>20</v>
      </c>
      <c r="C111" s="25">
        <v>310000</v>
      </c>
      <c r="D111" s="25">
        <v>180833.33333333334</v>
      </c>
      <c r="E111" s="25">
        <v>70903.850000000006</v>
      </c>
      <c r="F111" s="11">
        <f t="shared" si="10"/>
        <v>39.209502304147463</v>
      </c>
    </row>
    <row r="112" spans="1:6">
      <c r="A112" s="22" t="s">
        <v>21</v>
      </c>
      <c r="B112" s="16" t="s">
        <v>22</v>
      </c>
      <c r="C112" s="25">
        <v>27500</v>
      </c>
      <c r="D112" s="25">
        <v>16041.666666666668</v>
      </c>
      <c r="E112" s="25">
        <v>0</v>
      </c>
      <c r="F112" s="11">
        <f t="shared" si="10"/>
        <v>0</v>
      </c>
    </row>
    <row r="113" spans="1:6">
      <c r="A113" s="22" t="s">
        <v>140</v>
      </c>
      <c r="B113" s="16" t="s">
        <v>141</v>
      </c>
      <c r="C113" s="25">
        <v>200000</v>
      </c>
      <c r="D113" s="25">
        <v>116666.66666666669</v>
      </c>
      <c r="E113" s="25">
        <f>E114</f>
        <v>210910</v>
      </c>
      <c r="F113" s="33" t="s">
        <v>263</v>
      </c>
    </row>
    <row r="114" spans="1:6">
      <c r="A114" s="22" t="s">
        <v>142</v>
      </c>
      <c r="B114" s="16" t="s">
        <v>143</v>
      </c>
      <c r="C114" s="25">
        <v>200000</v>
      </c>
      <c r="D114" s="25">
        <v>116666.66666666669</v>
      </c>
      <c r="E114" s="25">
        <f>E115</f>
        <v>210910</v>
      </c>
      <c r="F114" s="33" t="s">
        <v>263</v>
      </c>
    </row>
    <row r="115" spans="1:6" ht="31.2">
      <c r="A115" s="22" t="s">
        <v>144</v>
      </c>
      <c r="B115" s="16" t="s">
        <v>145</v>
      </c>
      <c r="C115" s="25">
        <v>200000</v>
      </c>
      <c r="D115" s="25">
        <v>116666.66666666669</v>
      </c>
      <c r="E115" s="25">
        <f>182010+28900</f>
        <v>210910</v>
      </c>
      <c r="F115" s="33" t="s">
        <v>263</v>
      </c>
    </row>
    <row r="116" spans="1:6">
      <c r="A116" s="21" t="s">
        <v>43</v>
      </c>
      <c r="B116" s="15" t="s">
        <v>44</v>
      </c>
      <c r="C116" s="24">
        <v>0</v>
      </c>
      <c r="D116" s="24">
        <v>0</v>
      </c>
      <c r="E116" s="24">
        <v>0</v>
      </c>
      <c r="F116" s="24">
        <v>0</v>
      </c>
    </row>
    <row r="117" spans="1:6">
      <c r="A117" s="22" t="s">
        <v>3</v>
      </c>
      <c r="B117" s="16" t="s">
        <v>4</v>
      </c>
      <c r="C117" s="25">
        <v>0</v>
      </c>
      <c r="D117" s="25">
        <v>0</v>
      </c>
      <c r="E117" s="25">
        <v>0</v>
      </c>
      <c r="F117" s="25">
        <v>0</v>
      </c>
    </row>
    <row r="118" spans="1:6">
      <c r="A118" s="22" t="s">
        <v>5</v>
      </c>
      <c r="B118" s="16" t="s">
        <v>6</v>
      </c>
      <c r="C118" s="25">
        <v>0</v>
      </c>
      <c r="D118" s="25">
        <v>0</v>
      </c>
      <c r="E118" s="25">
        <v>0</v>
      </c>
      <c r="F118" s="25">
        <v>0</v>
      </c>
    </row>
    <row r="119" spans="1:6">
      <c r="A119" s="22" t="s">
        <v>7</v>
      </c>
      <c r="B119" s="16" t="s">
        <v>8</v>
      </c>
      <c r="C119" s="25">
        <v>0</v>
      </c>
      <c r="D119" s="25">
        <v>0</v>
      </c>
      <c r="E119" s="25">
        <v>0</v>
      </c>
      <c r="F119" s="25">
        <v>0</v>
      </c>
    </row>
    <row r="120" spans="1:6">
      <c r="A120" s="22" t="s">
        <v>9</v>
      </c>
      <c r="B120" s="16" t="s">
        <v>10</v>
      </c>
      <c r="C120" s="25">
        <v>0</v>
      </c>
      <c r="D120" s="25">
        <v>0</v>
      </c>
      <c r="E120" s="25">
        <v>0</v>
      </c>
      <c r="F120" s="25">
        <v>0</v>
      </c>
    </row>
    <row r="121" spans="1:6">
      <c r="A121" s="22" t="s">
        <v>11</v>
      </c>
      <c r="B121" s="16" t="s">
        <v>12</v>
      </c>
      <c r="C121" s="25">
        <v>0</v>
      </c>
      <c r="D121" s="25">
        <v>0</v>
      </c>
      <c r="E121" s="25">
        <v>0</v>
      </c>
      <c r="F121" s="25">
        <v>0</v>
      </c>
    </row>
    <row r="122" spans="1:6">
      <c r="A122" s="22" t="s">
        <v>13</v>
      </c>
      <c r="B122" s="16" t="s">
        <v>14</v>
      </c>
      <c r="C122" s="25">
        <v>0</v>
      </c>
      <c r="D122" s="25">
        <v>0</v>
      </c>
      <c r="E122" s="25">
        <v>0</v>
      </c>
      <c r="F122" s="25">
        <v>0</v>
      </c>
    </row>
    <row r="123" spans="1:6">
      <c r="A123" s="22" t="s">
        <v>15</v>
      </c>
      <c r="B123" s="16" t="s">
        <v>16</v>
      </c>
      <c r="C123" s="25">
        <v>0</v>
      </c>
      <c r="D123" s="25">
        <v>0</v>
      </c>
      <c r="E123" s="25">
        <v>0</v>
      </c>
      <c r="F123" s="25">
        <v>0</v>
      </c>
    </row>
    <row r="124" spans="1:6">
      <c r="A124" s="22" t="s">
        <v>19</v>
      </c>
      <c r="B124" s="16" t="s">
        <v>20</v>
      </c>
      <c r="C124" s="25">
        <v>0</v>
      </c>
      <c r="D124" s="25">
        <v>0</v>
      </c>
      <c r="E124" s="25">
        <v>0</v>
      </c>
      <c r="F124" s="25">
        <v>0</v>
      </c>
    </row>
    <row r="125" spans="1:6">
      <c r="A125" s="22" t="s">
        <v>21</v>
      </c>
      <c r="B125" s="16" t="s">
        <v>22</v>
      </c>
      <c r="C125" s="25">
        <v>0</v>
      </c>
      <c r="D125" s="25">
        <v>0</v>
      </c>
      <c r="E125" s="25">
        <v>0</v>
      </c>
      <c r="F125" s="25">
        <v>0</v>
      </c>
    </row>
    <row r="126" spans="1:6">
      <c r="A126" s="22" t="s">
        <v>140</v>
      </c>
      <c r="B126" s="16" t="s">
        <v>141</v>
      </c>
      <c r="C126" s="25">
        <v>0</v>
      </c>
      <c r="D126" s="25">
        <v>0</v>
      </c>
      <c r="E126" s="25">
        <v>0</v>
      </c>
      <c r="F126" s="25">
        <v>0</v>
      </c>
    </row>
    <row r="127" spans="1:6">
      <c r="A127" s="22" t="s">
        <v>142</v>
      </c>
      <c r="B127" s="16" t="s">
        <v>143</v>
      </c>
      <c r="C127" s="25">
        <v>0</v>
      </c>
      <c r="D127" s="25">
        <v>0</v>
      </c>
      <c r="E127" s="25">
        <v>0</v>
      </c>
      <c r="F127" s="25">
        <v>0</v>
      </c>
    </row>
    <row r="128" spans="1:6" ht="31.2">
      <c r="A128" s="22" t="s">
        <v>144</v>
      </c>
      <c r="B128" s="16" t="s">
        <v>145</v>
      </c>
      <c r="C128" s="25">
        <v>0</v>
      </c>
      <c r="D128" s="25">
        <v>0</v>
      </c>
      <c r="E128" s="25">
        <v>0</v>
      </c>
      <c r="F128" s="25">
        <v>0</v>
      </c>
    </row>
    <row r="129" spans="1:6">
      <c r="A129" s="21" t="s">
        <v>93</v>
      </c>
      <c r="B129" s="15" t="s">
        <v>94</v>
      </c>
      <c r="C129" s="24">
        <v>1025000</v>
      </c>
      <c r="D129" s="24">
        <v>597916.66666666674</v>
      </c>
      <c r="E129" s="24">
        <f>E130+E139</f>
        <v>432160.56</v>
      </c>
      <c r="F129" s="24">
        <f t="shared" ref="F129:F138" si="11">E129/D129*100</f>
        <v>72.277724320557482</v>
      </c>
    </row>
    <row r="130" spans="1:6">
      <c r="A130" s="22" t="s">
        <v>3</v>
      </c>
      <c r="B130" s="16" t="s">
        <v>4</v>
      </c>
      <c r="C130" s="25">
        <v>825000</v>
      </c>
      <c r="D130" s="25">
        <v>481250</v>
      </c>
      <c r="E130" s="25">
        <v>221250.56</v>
      </c>
      <c r="F130" s="33">
        <f t="shared" si="11"/>
        <v>45.974142337662336</v>
      </c>
    </row>
    <row r="131" spans="1:6">
      <c r="A131" s="22" t="s">
        <v>5</v>
      </c>
      <c r="B131" s="16" t="s">
        <v>6</v>
      </c>
      <c r="C131" s="25">
        <v>495100</v>
      </c>
      <c r="D131" s="25">
        <v>288808.33333333331</v>
      </c>
      <c r="E131" s="25">
        <v>129953.45</v>
      </c>
      <c r="F131" s="33">
        <f t="shared" si="11"/>
        <v>44.996433620913528</v>
      </c>
    </row>
    <row r="132" spans="1:6">
      <c r="A132" s="22" t="s">
        <v>7</v>
      </c>
      <c r="B132" s="16" t="s">
        <v>8</v>
      </c>
      <c r="C132" s="25">
        <v>405800</v>
      </c>
      <c r="D132" s="25">
        <v>236716.66666666663</v>
      </c>
      <c r="E132" s="25">
        <v>106519.23</v>
      </c>
      <c r="F132" s="33">
        <f t="shared" si="11"/>
        <v>44.998618601703875</v>
      </c>
    </row>
    <row r="133" spans="1:6">
      <c r="A133" s="22" t="s">
        <v>9</v>
      </c>
      <c r="B133" s="16" t="s">
        <v>10</v>
      </c>
      <c r="C133" s="25">
        <v>405800</v>
      </c>
      <c r="D133" s="25">
        <v>236716.66666666663</v>
      </c>
      <c r="E133" s="25">
        <v>106519.23</v>
      </c>
      <c r="F133" s="33">
        <f t="shared" si="11"/>
        <v>44.998618601703875</v>
      </c>
    </row>
    <row r="134" spans="1:6">
      <c r="A134" s="22" t="s">
        <v>11</v>
      </c>
      <c r="B134" s="16" t="s">
        <v>12</v>
      </c>
      <c r="C134" s="25">
        <v>89300</v>
      </c>
      <c r="D134" s="25">
        <v>52091.666666666664</v>
      </c>
      <c r="E134" s="25">
        <v>23434.22</v>
      </c>
      <c r="F134" s="33">
        <f t="shared" si="11"/>
        <v>44.986504559270521</v>
      </c>
    </row>
    <row r="135" spans="1:6">
      <c r="A135" s="22" t="s">
        <v>13</v>
      </c>
      <c r="B135" s="16" t="s">
        <v>14</v>
      </c>
      <c r="C135" s="25">
        <v>329900</v>
      </c>
      <c r="D135" s="25">
        <v>192441.66666666669</v>
      </c>
      <c r="E135" s="25">
        <v>91297.11</v>
      </c>
      <c r="F135" s="33">
        <f t="shared" si="11"/>
        <v>47.441446325726403</v>
      </c>
    </row>
    <row r="136" spans="1:6">
      <c r="A136" s="22" t="s">
        <v>15</v>
      </c>
      <c r="B136" s="16" t="s">
        <v>16</v>
      </c>
      <c r="C136" s="25">
        <v>117400</v>
      </c>
      <c r="D136" s="25">
        <v>68483.333333333343</v>
      </c>
      <c r="E136" s="25">
        <v>50001.26</v>
      </c>
      <c r="F136" s="33">
        <f t="shared" si="11"/>
        <v>73.012304697006556</v>
      </c>
    </row>
    <row r="137" spans="1:6">
      <c r="A137" s="22" t="s">
        <v>19</v>
      </c>
      <c r="B137" s="16" t="s">
        <v>20</v>
      </c>
      <c r="C137" s="25">
        <v>200000</v>
      </c>
      <c r="D137" s="25">
        <v>116666.66666666669</v>
      </c>
      <c r="E137" s="25">
        <v>41295.85</v>
      </c>
      <c r="F137" s="33">
        <f t="shared" si="11"/>
        <v>35.396442857142851</v>
      </c>
    </row>
    <row r="138" spans="1:6">
      <c r="A138" s="22" t="s">
        <v>21</v>
      </c>
      <c r="B138" s="16" t="s">
        <v>22</v>
      </c>
      <c r="C138" s="25">
        <v>12500</v>
      </c>
      <c r="D138" s="25">
        <v>7291.6666666666679</v>
      </c>
      <c r="E138" s="25">
        <v>0</v>
      </c>
      <c r="F138" s="33">
        <f t="shared" si="11"/>
        <v>0</v>
      </c>
    </row>
    <row r="139" spans="1:6">
      <c r="A139" s="22" t="s">
        <v>140</v>
      </c>
      <c r="B139" s="16" t="s">
        <v>141</v>
      </c>
      <c r="C139" s="25">
        <v>200000</v>
      </c>
      <c r="D139" s="25">
        <v>116666.66666666669</v>
      </c>
      <c r="E139" s="25">
        <f>E140</f>
        <v>210910</v>
      </c>
      <c r="F139" s="33" t="s">
        <v>263</v>
      </c>
    </row>
    <row r="140" spans="1:6">
      <c r="A140" s="22" t="s">
        <v>142</v>
      </c>
      <c r="B140" s="16" t="s">
        <v>143</v>
      </c>
      <c r="C140" s="25">
        <v>200000</v>
      </c>
      <c r="D140" s="25">
        <v>116666.66666666669</v>
      </c>
      <c r="E140" s="25">
        <f>E141</f>
        <v>210910</v>
      </c>
      <c r="F140" s="33" t="s">
        <v>263</v>
      </c>
    </row>
    <row r="141" spans="1:6" ht="31.2">
      <c r="A141" s="22" t="s">
        <v>144</v>
      </c>
      <c r="B141" s="16" t="s">
        <v>145</v>
      </c>
      <c r="C141" s="25">
        <v>200000</v>
      </c>
      <c r="D141" s="25">
        <v>116666.66666666669</v>
      </c>
      <c r="E141" s="25">
        <f>28900+182010</f>
        <v>210910</v>
      </c>
      <c r="F141" s="33" t="s">
        <v>263</v>
      </c>
    </row>
    <row r="142" spans="1:6">
      <c r="A142" s="21" t="s">
        <v>95</v>
      </c>
      <c r="B142" s="15" t="s">
        <v>96</v>
      </c>
      <c r="C142" s="24">
        <v>80000</v>
      </c>
      <c r="D142" s="24">
        <v>46666.666666666672</v>
      </c>
      <c r="E142" s="24">
        <v>31923.5</v>
      </c>
      <c r="F142" s="24">
        <v>68.407499999999985</v>
      </c>
    </row>
    <row r="143" spans="1:6">
      <c r="A143" s="22" t="s">
        <v>3</v>
      </c>
      <c r="B143" s="16" t="s">
        <v>4</v>
      </c>
      <c r="C143" s="25">
        <v>80000</v>
      </c>
      <c r="D143" s="25">
        <v>46666.666666666672</v>
      </c>
      <c r="E143" s="25">
        <v>31923.5</v>
      </c>
      <c r="F143" s="25">
        <v>68.407499999999985</v>
      </c>
    </row>
    <row r="144" spans="1:6">
      <c r="A144" s="22" t="s">
        <v>13</v>
      </c>
      <c r="B144" s="16" t="s">
        <v>14</v>
      </c>
      <c r="C144" s="25">
        <v>80000</v>
      </c>
      <c r="D144" s="25">
        <v>46666.666666666672</v>
      </c>
      <c r="E144" s="25">
        <v>31923.5</v>
      </c>
      <c r="F144" s="25">
        <v>68.407499999999985</v>
      </c>
    </row>
    <row r="145" spans="1:6">
      <c r="A145" s="22" t="s">
        <v>15</v>
      </c>
      <c r="B145" s="16" t="s">
        <v>16</v>
      </c>
      <c r="C145" s="25">
        <v>45000</v>
      </c>
      <c r="D145" s="25">
        <v>26250</v>
      </c>
      <c r="E145" s="25">
        <v>20955.5</v>
      </c>
      <c r="F145" s="25">
        <v>79.83047619047619</v>
      </c>
    </row>
    <row r="146" spans="1:6">
      <c r="A146" s="22" t="s">
        <v>19</v>
      </c>
      <c r="B146" s="16" t="s">
        <v>20</v>
      </c>
      <c r="C146" s="25">
        <v>35000</v>
      </c>
      <c r="D146" s="25">
        <v>20416.666666666668</v>
      </c>
      <c r="E146" s="25">
        <v>10968</v>
      </c>
      <c r="F146" s="25">
        <v>53.72081632653061</v>
      </c>
    </row>
    <row r="147" spans="1:6">
      <c r="A147" s="21" t="s">
        <v>97</v>
      </c>
      <c r="B147" s="15" t="s">
        <v>98</v>
      </c>
      <c r="C147" s="24">
        <v>40000</v>
      </c>
      <c r="D147" s="24">
        <v>23333.333333333336</v>
      </c>
      <c r="E147" s="24">
        <v>13389</v>
      </c>
      <c r="F147" s="24">
        <v>57.381428571428557</v>
      </c>
    </row>
    <row r="148" spans="1:6">
      <c r="A148" s="22" t="s">
        <v>3</v>
      </c>
      <c r="B148" s="16" t="s">
        <v>4</v>
      </c>
      <c r="C148" s="25">
        <v>40000</v>
      </c>
      <c r="D148" s="25">
        <v>23333.333333333336</v>
      </c>
      <c r="E148" s="25">
        <v>13389</v>
      </c>
      <c r="F148" s="25">
        <v>57.381428571428557</v>
      </c>
    </row>
    <row r="149" spans="1:6">
      <c r="A149" s="22" t="s">
        <v>13</v>
      </c>
      <c r="B149" s="16" t="s">
        <v>14</v>
      </c>
      <c r="C149" s="25">
        <v>40000</v>
      </c>
      <c r="D149" s="25">
        <v>23333.333333333336</v>
      </c>
      <c r="E149" s="25">
        <v>13389</v>
      </c>
      <c r="F149" s="25">
        <v>57.381428571428557</v>
      </c>
    </row>
    <row r="150" spans="1:6">
      <c r="A150" s="22" t="s">
        <v>15</v>
      </c>
      <c r="B150" s="16" t="s">
        <v>16</v>
      </c>
      <c r="C150" s="25">
        <v>25000</v>
      </c>
      <c r="D150" s="25">
        <v>14583.333333333336</v>
      </c>
      <c r="E150" s="25">
        <v>11259</v>
      </c>
      <c r="F150" s="25">
        <v>77.204571428571413</v>
      </c>
    </row>
    <row r="151" spans="1:6">
      <c r="A151" s="22" t="s">
        <v>19</v>
      </c>
      <c r="B151" s="16" t="s">
        <v>20</v>
      </c>
      <c r="C151" s="25">
        <v>15000</v>
      </c>
      <c r="D151" s="25">
        <v>8750</v>
      </c>
      <c r="E151" s="25">
        <v>2130</v>
      </c>
      <c r="F151" s="25">
        <v>24.342857142857145</v>
      </c>
    </row>
    <row r="152" spans="1:6" ht="31.2">
      <c r="A152" s="21" t="s">
        <v>99</v>
      </c>
      <c r="B152" s="15" t="s">
        <v>100</v>
      </c>
      <c r="C152" s="24">
        <v>160000</v>
      </c>
      <c r="D152" s="24">
        <v>93333.333333333328</v>
      </c>
      <c r="E152" s="24">
        <v>31639.5</v>
      </c>
      <c r="F152" s="24">
        <v>33.899464285714288</v>
      </c>
    </row>
    <row r="153" spans="1:6">
      <c r="A153" s="22" t="s">
        <v>3</v>
      </c>
      <c r="B153" s="16" t="s">
        <v>4</v>
      </c>
      <c r="C153" s="25">
        <v>160000</v>
      </c>
      <c r="D153" s="25">
        <v>93333.333333333328</v>
      </c>
      <c r="E153" s="25">
        <v>31639.5</v>
      </c>
      <c r="F153" s="25">
        <v>33.899464285714288</v>
      </c>
    </row>
    <row r="154" spans="1:6">
      <c r="A154" s="22" t="s">
        <v>5</v>
      </c>
      <c r="B154" s="16" t="s">
        <v>6</v>
      </c>
      <c r="C154" s="25">
        <v>30000</v>
      </c>
      <c r="D154" s="25">
        <v>17500.000000000004</v>
      </c>
      <c r="E154" s="25">
        <v>0</v>
      </c>
      <c r="F154" s="25">
        <v>0</v>
      </c>
    </row>
    <row r="155" spans="1:6">
      <c r="A155" s="22" t="s">
        <v>7</v>
      </c>
      <c r="B155" s="16" t="s">
        <v>8</v>
      </c>
      <c r="C155" s="25">
        <v>25000</v>
      </c>
      <c r="D155" s="25">
        <v>14583.333333333336</v>
      </c>
      <c r="E155" s="25">
        <v>0</v>
      </c>
      <c r="F155" s="25">
        <v>0</v>
      </c>
    </row>
    <row r="156" spans="1:6">
      <c r="A156" s="22" t="s">
        <v>9</v>
      </c>
      <c r="B156" s="16" t="s">
        <v>10</v>
      </c>
      <c r="C156" s="25">
        <v>25000</v>
      </c>
      <c r="D156" s="25">
        <v>14583.333333333336</v>
      </c>
      <c r="E156" s="25">
        <v>0</v>
      </c>
      <c r="F156" s="25">
        <v>0</v>
      </c>
    </row>
    <row r="157" spans="1:6">
      <c r="A157" s="22" t="s">
        <v>11</v>
      </c>
      <c r="B157" s="16" t="s">
        <v>12</v>
      </c>
      <c r="C157" s="25">
        <v>5000</v>
      </c>
      <c r="D157" s="25">
        <v>2916.6666666666665</v>
      </c>
      <c r="E157" s="25">
        <v>0</v>
      </c>
      <c r="F157" s="25">
        <v>0</v>
      </c>
    </row>
    <row r="158" spans="1:6">
      <c r="A158" s="22" t="s">
        <v>13</v>
      </c>
      <c r="B158" s="16" t="s">
        <v>14</v>
      </c>
      <c r="C158" s="25">
        <v>130000</v>
      </c>
      <c r="D158" s="25">
        <v>75833.333333333328</v>
      </c>
      <c r="E158" s="25">
        <v>31639.5</v>
      </c>
      <c r="F158" s="25">
        <v>41.722417582417584</v>
      </c>
    </row>
    <row r="159" spans="1:6">
      <c r="A159" s="22" t="s">
        <v>15</v>
      </c>
      <c r="B159" s="16" t="s">
        <v>16</v>
      </c>
      <c r="C159" s="25">
        <v>55000</v>
      </c>
      <c r="D159" s="25">
        <v>32083.333333333328</v>
      </c>
      <c r="E159" s="25">
        <v>15129.5</v>
      </c>
      <c r="F159" s="25">
        <v>47.156883116883122</v>
      </c>
    </row>
    <row r="160" spans="1:6">
      <c r="A160" s="22" t="s">
        <v>19</v>
      </c>
      <c r="B160" s="16" t="s">
        <v>20</v>
      </c>
      <c r="C160" s="25">
        <v>60000</v>
      </c>
      <c r="D160" s="25">
        <v>35000</v>
      </c>
      <c r="E160" s="25">
        <v>16510</v>
      </c>
      <c r="F160" s="25">
        <v>47.171428571428571</v>
      </c>
    </row>
    <row r="161" spans="1:6">
      <c r="A161" s="22" t="s">
        <v>21</v>
      </c>
      <c r="B161" s="16" t="s">
        <v>22</v>
      </c>
      <c r="C161" s="25">
        <v>15000</v>
      </c>
      <c r="D161" s="25">
        <v>8750</v>
      </c>
      <c r="E161" s="25">
        <v>0</v>
      </c>
      <c r="F161" s="25">
        <v>0</v>
      </c>
    </row>
    <row r="162" spans="1:6" ht="31.2">
      <c r="A162" s="3" t="s">
        <v>118</v>
      </c>
      <c r="B162" s="4" t="s">
        <v>133</v>
      </c>
      <c r="C162" s="7">
        <v>0</v>
      </c>
      <c r="D162" s="7">
        <v>0</v>
      </c>
      <c r="E162" s="7">
        <v>132.75</v>
      </c>
      <c r="F162" s="7">
        <v>0</v>
      </c>
    </row>
    <row r="163" spans="1:6">
      <c r="A163" s="22" t="s">
        <v>3</v>
      </c>
      <c r="B163" s="16" t="s">
        <v>4</v>
      </c>
      <c r="C163" s="25">
        <v>0</v>
      </c>
      <c r="D163" s="25">
        <v>0</v>
      </c>
      <c r="E163" s="25">
        <v>132.75</v>
      </c>
      <c r="F163" s="25">
        <v>0</v>
      </c>
    </row>
    <row r="164" spans="1:6">
      <c r="A164" s="22" t="s">
        <v>13</v>
      </c>
      <c r="B164" s="16" t="s">
        <v>14</v>
      </c>
      <c r="C164" s="25">
        <v>0</v>
      </c>
      <c r="D164" s="25">
        <v>0</v>
      </c>
      <c r="E164" s="25">
        <v>132.75</v>
      </c>
      <c r="F164" s="25">
        <v>0</v>
      </c>
    </row>
    <row r="165" spans="1:6">
      <c r="A165" s="22" t="s">
        <v>15</v>
      </c>
      <c r="B165" s="16" t="s">
        <v>16</v>
      </c>
      <c r="C165" s="25">
        <v>0</v>
      </c>
      <c r="D165" s="25">
        <v>0</v>
      </c>
      <c r="E165" s="25">
        <v>132.75</v>
      </c>
      <c r="F165" s="25">
        <v>0</v>
      </c>
    </row>
    <row r="166" spans="1:6" ht="31.2">
      <c r="A166" s="21" t="s">
        <v>59</v>
      </c>
      <c r="B166" s="15" t="s">
        <v>60</v>
      </c>
      <c r="C166" s="24">
        <v>0</v>
      </c>
      <c r="D166" s="24">
        <v>0</v>
      </c>
      <c r="E166" s="24">
        <v>132.75</v>
      </c>
      <c r="F166" s="24">
        <v>0</v>
      </c>
    </row>
    <row r="167" spans="1:6">
      <c r="A167" s="22" t="s">
        <v>3</v>
      </c>
      <c r="B167" s="16" t="s">
        <v>4</v>
      </c>
      <c r="C167" s="25">
        <v>0</v>
      </c>
      <c r="D167" s="25">
        <v>0</v>
      </c>
      <c r="E167" s="25">
        <v>132.75</v>
      </c>
      <c r="F167" s="25">
        <v>0</v>
      </c>
    </row>
    <row r="168" spans="1:6">
      <c r="A168" s="22" t="s">
        <v>13</v>
      </c>
      <c r="B168" s="16" t="s">
        <v>14</v>
      </c>
      <c r="C168" s="25">
        <v>0</v>
      </c>
      <c r="D168" s="25">
        <v>0</v>
      </c>
      <c r="E168" s="25">
        <v>132.75</v>
      </c>
      <c r="F168" s="25">
        <v>0</v>
      </c>
    </row>
    <row r="169" spans="1:6">
      <c r="A169" s="22" t="s">
        <v>15</v>
      </c>
      <c r="B169" s="16" t="s">
        <v>16</v>
      </c>
      <c r="C169" s="25">
        <v>0</v>
      </c>
      <c r="D169" s="25">
        <v>0</v>
      </c>
      <c r="E169" s="25">
        <v>132.75</v>
      </c>
      <c r="F169" s="25">
        <v>0</v>
      </c>
    </row>
    <row r="170" spans="1:6" s="6" customFormat="1" ht="17.399999999999999">
      <c r="A170" s="26" t="s">
        <v>125</v>
      </c>
      <c r="B170" s="27"/>
      <c r="C170" s="28">
        <v>18000000</v>
      </c>
      <c r="D170" s="28">
        <v>10500000</v>
      </c>
      <c r="E170" s="28">
        <f>E171+E182</f>
        <v>14694353.66</v>
      </c>
      <c r="F170" s="38" t="s">
        <v>263</v>
      </c>
    </row>
    <row r="171" spans="1:6">
      <c r="A171" s="22" t="s">
        <v>3</v>
      </c>
      <c r="B171" s="16" t="s">
        <v>4</v>
      </c>
      <c r="C171" s="25">
        <v>17743600</v>
      </c>
      <c r="D171" s="25">
        <v>10350433.333333334</v>
      </c>
      <c r="E171" s="25">
        <f>E172+E176+E181</f>
        <v>8269671.2400000002</v>
      </c>
      <c r="F171" s="33">
        <f t="shared" ref="F171:F176" si="12">E171/D171*100</f>
        <v>79.896860099255093</v>
      </c>
    </row>
    <row r="172" spans="1:6">
      <c r="A172" s="22" t="s">
        <v>5</v>
      </c>
      <c r="B172" s="16" t="s">
        <v>6</v>
      </c>
      <c r="C172" s="25">
        <v>525100</v>
      </c>
      <c r="D172" s="25">
        <v>306308.33333333331</v>
      </c>
      <c r="E172" s="25">
        <v>129953.45</v>
      </c>
      <c r="F172" s="33">
        <f t="shared" si="12"/>
        <v>42.425698506406945</v>
      </c>
    </row>
    <row r="173" spans="1:6">
      <c r="A173" s="22" t="s">
        <v>7</v>
      </c>
      <c r="B173" s="16" t="s">
        <v>8</v>
      </c>
      <c r="C173" s="25">
        <v>430800</v>
      </c>
      <c r="D173" s="25">
        <v>251299.99999999997</v>
      </c>
      <c r="E173" s="25">
        <v>106519.23</v>
      </c>
      <c r="F173" s="33">
        <f t="shared" si="12"/>
        <v>42.387278153601279</v>
      </c>
    </row>
    <row r="174" spans="1:6">
      <c r="A174" s="22" t="s">
        <v>9</v>
      </c>
      <c r="B174" s="16" t="s">
        <v>10</v>
      </c>
      <c r="C174" s="25">
        <v>430800</v>
      </c>
      <c r="D174" s="25">
        <v>251299.99999999997</v>
      </c>
      <c r="E174" s="25">
        <v>106519.23</v>
      </c>
      <c r="F174" s="33">
        <f t="shared" si="12"/>
        <v>42.387278153601279</v>
      </c>
    </row>
    <row r="175" spans="1:6">
      <c r="A175" s="22" t="s">
        <v>11</v>
      </c>
      <c r="B175" s="16" t="s">
        <v>12</v>
      </c>
      <c r="C175" s="25">
        <v>94300</v>
      </c>
      <c r="D175" s="25">
        <v>55008.333333333328</v>
      </c>
      <c r="E175" s="25">
        <v>23434.22</v>
      </c>
      <c r="F175" s="33">
        <f t="shared" si="12"/>
        <v>42.601217997273146</v>
      </c>
    </row>
    <row r="176" spans="1:6">
      <c r="A176" s="22" t="s">
        <v>13</v>
      </c>
      <c r="B176" s="16" t="s">
        <v>14</v>
      </c>
      <c r="C176" s="25">
        <v>17207900</v>
      </c>
      <c r="D176" s="25">
        <v>10037941.666666668</v>
      </c>
      <c r="E176" s="25">
        <f>E177+E178+E179+E180</f>
        <v>8130372.8799999999</v>
      </c>
      <c r="F176" s="33">
        <f t="shared" si="12"/>
        <v>80.996414902457587</v>
      </c>
    </row>
    <row r="177" spans="1:6">
      <c r="A177" s="22" t="s">
        <v>15</v>
      </c>
      <c r="B177" s="16" t="s">
        <v>16</v>
      </c>
      <c r="C177" s="25">
        <v>585402</v>
      </c>
      <c r="D177" s="25">
        <v>341484.5</v>
      </c>
      <c r="E177" s="25">
        <f>142362.71+6941128.53</f>
        <v>7083491.2400000002</v>
      </c>
      <c r="F177" s="33" t="s">
        <v>263</v>
      </c>
    </row>
    <row r="178" spans="1:6">
      <c r="A178" s="22" t="s">
        <v>17</v>
      </c>
      <c r="B178" s="16" t="s">
        <v>18</v>
      </c>
      <c r="C178" s="25">
        <v>16100000</v>
      </c>
      <c r="D178" s="25">
        <v>9391666.6666666679</v>
      </c>
      <c r="E178" s="25">
        <f>781589.98+97113.68</f>
        <v>878703.65999999992</v>
      </c>
      <c r="F178" s="33">
        <f>E178/D178*100</f>
        <v>9.3562057852706282</v>
      </c>
    </row>
    <row r="179" spans="1:6">
      <c r="A179" s="22" t="s">
        <v>19</v>
      </c>
      <c r="B179" s="16" t="s">
        <v>20</v>
      </c>
      <c r="C179" s="25">
        <v>344998</v>
      </c>
      <c r="D179" s="25">
        <v>201248.83333333334</v>
      </c>
      <c r="E179" s="25">
        <f>80959.69+34848.37</f>
        <v>115808.06</v>
      </c>
      <c r="F179" s="33">
        <f>E179/D179*100</f>
        <v>57.544711232280434</v>
      </c>
    </row>
    <row r="180" spans="1:6">
      <c r="A180" s="22" t="s">
        <v>21</v>
      </c>
      <c r="B180" s="16" t="s">
        <v>22</v>
      </c>
      <c r="C180" s="25">
        <v>177500</v>
      </c>
      <c r="D180" s="25">
        <v>103541.66666666667</v>
      </c>
      <c r="E180" s="25">
        <v>52369.919999999998</v>
      </c>
      <c r="F180" s="33">
        <f>E180/D180*100</f>
        <v>50.578594768611666</v>
      </c>
    </row>
    <row r="181" spans="1:6">
      <c r="A181" s="22" t="s">
        <v>37</v>
      </c>
      <c r="B181" s="16" t="s">
        <v>38</v>
      </c>
      <c r="C181" s="25">
        <v>10600</v>
      </c>
      <c r="D181" s="25">
        <v>6183.3333333333339</v>
      </c>
      <c r="E181" s="25">
        <v>9344.91</v>
      </c>
      <c r="F181" s="33" t="s">
        <v>263</v>
      </c>
    </row>
    <row r="182" spans="1:6">
      <c r="A182" s="22" t="s">
        <v>140</v>
      </c>
      <c r="B182" s="16" t="s">
        <v>141</v>
      </c>
      <c r="C182" s="25">
        <v>256400</v>
      </c>
      <c r="D182" s="25">
        <v>149566.66666666669</v>
      </c>
      <c r="E182" s="25">
        <f>E183</f>
        <v>6424682.4199999999</v>
      </c>
      <c r="F182" s="33" t="s">
        <v>263</v>
      </c>
    </row>
    <row r="183" spans="1:6">
      <c r="A183" s="22" t="s">
        <v>142</v>
      </c>
      <c r="B183" s="16" t="s">
        <v>143</v>
      </c>
      <c r="C183" s="25">
        <v>256400</v>
      </c>
      <c r="D183" s="25">
        <v>149566.66666666669</v>
      </c>
      <c r="E183" s="25">
        <f>E184</f>
        <v>6424682.4199999999</v>
      </c>
      <c r="F183" s="33" t="s">
        <v>263</v>
      </c>
    </row>
    <row r="184" spans="1:6" ht="31.2">
      <c r="A184" s="22" t="s">
        <v>144</v>
      </c>
      <c r="B184" s="16" t="s">
        <v>145</v>
      </c>
      <c r="C184" s="25">
        <v>256400</v>
      </c>
      <c r="D184" s="25">
        <v>149566.66666666669</v>
      </c>
      <c r="E184" s="25">
        <f>101889+6322793.42</f>
        <v>6424682.4199999999</v>
      </c>
      <c r="F184" s="33" t="s">
        <v>263</v>
      </c>
    </row>
    <row r="187" spans="1:6" ht="18">
      <c r="B187" s="40" t="s">
        <v>133</v>
      </c>
      <c r="C187" s="40"/>
      <c r="D187" s="40"/>
      <c r="E187" s="40"/>
      <c r="F187" s="40"/>
    </row>
  </sheetData>
  <mergeCells count="3">
    <mergeCell ref="A2:F2"/>
    <mergeCell ref="A3:F3"/>
    <mergeCell ref="B187:F187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4</vt:i4>
      </vt:variant>
    </vt:vector>
  </HeadingPairs>
  <TitlesOfParts>
    <vt:vector size="4" baseType="lpstr">
      <vt:lpstr>РАЗОМ БЮДЖЕТ</vt:lpstr>
      <vt:lpstr>Загальний фонд </vt:lpstr>
      <vt:lpstr>Спеціальний фонд без власних </vt:lpstr>
      <vt:lpstr>Власні надходження б-х уст-в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220FU11</cp:lastModifiedBy>
  <cp:lastPrinted>2024-08-16T11:09:19Z</cp:lastPrinted>
  <dcterms:created xsi:type="dcterms:W3CDTF">2023-03-07T06:17:23Z</dcterms:created>
  <dcterms:modified xsi:type="dcterms:W3CDTF">2024-08-16T11:40:23Z</dcterms:modified>
</cp:coreProperties>
</file>