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НА САЙТ\_На сайт 2024\9_Вересень\"/>
    </mc:Choice>
  </mc:AlternateContent>
  <bookViews>
    <workbookView xWindow="0" yWindow="0" windowWidth="21576" windowHeight="9756"/>
  </bookViews>
  <sheets>
    <sheet name="РАЗОМ БЮДЖЕТ" sheetId="2" r:id="rId1"/>
    <sheet name="Загальний фонд " sheetId="5" r:id="rId2"/>
    <sheet name="Спеціальний фонд без власних " sheetId="6" r:id="rId3"/>
    <sheet name="Власні надходження б-х уст-в" sheetId="7" r:id="rId4"/>
  </sheets>
  <definedNames>
    <definedName name="_xlnm.Print_Titles" localSheetId="3">'Власні надходження б-х уст-в'!$5:$6</definedName>
    <definedName name="_xlnm.Print_Titles" localSheetId="1">'Загальний фонд '!$5:$6</definedName>
    <definedName name="_xlnm.Print_Titles" localSheetId="2">'Спеціальний фонд без власних 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F5" i="2"/>
  <c r="D34" i="2" l="1"/>
  <c r="E34" i="2"/>
  <c r="C34" i="2"/>
  <c r="D33" i="2"/>
  <c r="E33" i="2"/>
  <c r="C33" i="2"/>
  <c r="D30" i="2"/>
  <c r="E30" i="2"/>
  <c r="C30" i="2"/>
  <c r="D28" i="2"/>
  <c r="E28" i="2"/>
  <c r="C28" i="2"/>
  <c r="D27" i="2"/>
  <c r="E27" i="2"/>
  <c r="C27" i="2"/>
  <c r="D25" i="2"/>
  <c r="E25" i="2"/>
  <c r="C25" i="2"/>
  <c r="D24" i="2"/>
  <c r="E24" i="2"/>
  <c r="C24" i="2"/>
  <c r="D21" i="2"/>
  <c r="E21" i="2"/>
  <c r="C21" i="2"/>
  <c r="D18" i="2"/>
  <c r="E18" i="2"/>
  <c r="C18" i="2"/>
  <c r="D15" i="2"/>
  <c r="E15" i="2"/>
  <c r="C15" i="2"/>
  <c r="D13" i="2"/>
  <c r="E13" i="2"/>
  <c r="C13" i="2"/>
  <c r="D12" i="2"/>
  <c r="E12" i="2"/>
  <c r="C12" i="2"/>
  <c r="D10" i="2"/>
  <c r="E10" i="2"/>
  <c r="C10" i="2"/>
  <c r="D9" i="2"/>
  <c r="E9" i="2"/>
  <c r="C9" i="2"/>
  <c r="D7" i="2"/>
  <c r="E7" i="2"/>
  <c r="C7" i="2"/>
  <c r="D6" i="2"/>
  <c r="E6" i="2"/>
  <c r="C6" i="2"/>
  <c r="F179" i="7"/>
  <c r="F180" i="7"/>
  <c r="F181" i="7"/>
  <c r="F182" i="7"/>
  <c r="F183" i="7"/>
  <c r="F184" i="7"/>
  <c r="F186" i="7"/>
  <c r="F187" i="7"/>
  <c r="F188" i="7"/>
  <c r="E178" i="7"/>
  <c r="E184" i="7"/>
  <c r="E179" i="7" s="1"/>
  <c r="E180" i="7"/>
  <c r="E191" i="7"/>
  <c r="E190" i="7" s="1"/>
  <c r="E192" i="7"/>
  <c r="E187" i="7"/>
  <c r="E186" i="7"/>
  <c r="E185" i="7"/>
  <c r="E166" i="7"/>
  <c r="E169" i="7"/>
  <c r="D164" i="7"/>
  <c r="D163" i="7" s="1"/>
  <c r="D162" i="7" s="1"/>
  <c r="E164" i="7"/>
  <c r="E163" i="7" s="1"/>
  <c r="E162" i="7" s="1"/>
  <c r="C164" i="7"/>
  <c r="C163" i="7" s="1"/>
  <c r="C162" i="7" s="1"/>
  <c r="D168" i="7"/>
  <c r="D167" i="7" s="1"/>
  <c r="D166" i="7" s="1"/>
  <c r="E168" i="7"/>
  <c r="E167" i="7" s="1"/>
  <c r="C168" i="7"/>
  <c r="C167" i="7" s="1"/>
  <c r="C166" i="7" s="1"/>
  <c r="E129" i="7"/>
  <c r="E131" i="7"/>
  <c r="E135" i="7"/>
  <c r="E140" i="7"/>
  <c r="E139" i="7" s="1"/>
  <c r="E141" i="7"/>
  <c r="F83" i="7"/>
  <c r="F84" i="7"/>
  <c r="F85" i="7"/>
  <c r="E78" i="7"/>
  <c r="E82" i="7"/>
  <c r="E81" i="7"/>
  <c r="D84" i="7"/>
  <c r="D83" i="7" s="1"/>
  <c r="E84" i="7"/>
  <c r="E83" i="7" s="1"/>
  <c r="D80" i="7"/>
  <c r="D79" i="7" s="1"/>
  <c r="C84" i="7"/>
  <c r="C83" i="7" s="1"/>
  <c r="C80" i="7"/>
  <c r="C79" i="7" s="1"/>
  <c r="D101" i="7"/>
  <c r="D100" i="7" s="1"/>
  <c r="D99" i="7" s="1"/>
  <c r="E101" i="7"/>
  <c r="E100" i="7" s="1"/>
  <c r="E99" i="7" s="1"/>
  <c r="C101" i="7"/>
  <c r="C100" i="7" s="1"/>
  <c r="C99" i="7" s="1"/>
  <c r="D97" i="7"/>
  <c r="D96" i="7" s="1"/>
  <c r="D95" i="7" s="1"/>
  <c r="E97" i="7"/>
  <c r="E96" i="7" s="1"/>
  <c r="E95" i="7" s="1"/>
  <c r="C97" i="7"/>
  <c r="C96" i="7" s="1"/>
  <c r="C95" i="7" s="1"/>
  <c r="D92" i="7"/>
  <c r="D91" i="7" s="1"/>
  <c r="D90" i="7" s="1"/>
  <c r="E92" i="7"/>
  <c r="E91" i="7" s="1"/>
  <c r="E90" i="7" s="1"/>
  <c r="C92" i="7"/>
  <c r="C91" i="7" s="1"/>
  <c r="C90" i="7" s="1"/>
  <c r="F26" i="7"/>
  <c r="F27" i="7"/>
  <c r="F29" i="7"/>
  <c r="F30" i="7"/>
  <c r="E25" i="7"/>
  <c r="E27" i="7"/>
  <c r="E26" i="7" s="1"/>
  <c r="E28" i="7"/>
  <c r="E33" i="7"/>
  <c r="E32" i="7" s="1"/>
  <c r="E34" i="7"/>
  <c r="E130" i="7" l="1"/>
  <c r="E80" i="7"/>
  <c r="E79" i="7" s="1"/>
  <c r="E69" i="7"/>
  <c r="E68" i="7" s="1"/>
  <c r="E70" i="7"/>
  <c r="D72" i="7"/>
  <c r="D71" i="7" s="1"/>
  <c r="E72" i="7"/>
  <c r="E71" i="7" s="1"/>
  <c r="E67" i="7" s="1"/>
  <c r="C72" i="7"/>
  <c r="C71" i="7" s="1"/>
  <c r="F59" i="7"/>
  <c r="F60" i="7"/>
  <c r="F61" i="7"/>
  <c r="F62" i="7"/>
  <c r="E59" i="7"/>
  <c r="E60" i="7"/>
  <c r="E61" i="7"/>
  <c r="E66" i="7"/>
  <c r="D65" i="7"/>
  <c r="D64" i="7" s="1"/>
  <c r="E65" i="7"/>
  <c r="E64" i="7" s="1"/>
  <c r="E58" i="7" s="1"/>
  <c r="F58" i="7" s="1"/>
  <c r="C65" i="7"/>
  <c r="C64" i="7" s="1"/>
  <c r="E53" i="7"/>
  <c r="E52" i="7" s="1"/>
  <c r="E57" i="7"/>
  <c r="E56" i="7" s="1"/>
  <c r="E55" i="7" s="1"/>
  <c r="E51" i="7" s="1"/>
  <c r="E54" i="7"/>
  <c r="D56" i="7"/>
  <c r="D55" i="7" s="1"/>
  <c r="C56" i="7"/>
  <c r="C55" i="7" s="1"/>
  <c r="E49" i="7"/>
  <c r="E48" i="7" s="1"/>
  <c r="E45" i="7"/>
  <c r="E44" i="7" s="1"/>
  <c r="E50" i="7"/>
  <c r="E46" i="7"/>
  <c r="F36" i="7"/>
  <c r="F37" i="7"/>
  <c r="F39" i="7"/>
  <c r="F35" i="7"/>
  <c r="E35" i="7"/>
  <c r="E37" i="7"/>
  <c r="E36" i="7" s="1"/>
  <c r="E42" i="7"/>
  <c r="E41" i="7" s="1"/>
  <c r="E40" i="7" s="1"/>
  <c r="D41" i="7"/>
  <c r="D40" i="7" s="1"/>
  <c r="C41" i="7"/>
  <c r="C40" i="7" s="1"/>
  <c r="E9" i="7"/>
  <c r="E8" i="7"/>
  <c r="E10" i="7"/>
  <c r="E11" i="7"/>
  <c r="E15" i="7"/>
  <c r="E14" i="7" s="1"/>
  <c r="E13" i="7" s="1"/>
  <c r="E7" i="7" s="1"/>
  <c r="D14" i="7"/>
  <c r="D13" i="7" s="1"/>
  <c r="C14" i="7"/>
  <c r="C13" i="7" s="1"/>
  <c r="E17" i="7"/>
  <c r="E18" i="7"/>
  <c r="E19" i="7"/>
  <c r="E20" i="7"/>
  <c r="D23" i="7"/>
  <c r="D22" i="7" s="1"/>
  <c r="E23" i="7"/>
  <c r="E22" i="7" s="1"/>
  <c r="E16" i="7" s="1"/>
  <c r="C23" i="7"/>
  <c r="C22" i="7" s="1"/>
  <c r="E43" i="7" l="1"/>
  <c r="F25" i="2"/>
  <c r="D37" i="2" l="1"/>
  <c r="E37" i="2"/>
  <c r="C37" i="2"/>
  <c r="D36" i="2"/>
  <c r="E36" i="2"/>
  <c r="C36" i="2"/>
  <c r="F15" i="2"/>
  <c r="C14" i="2"/>
  <c r="E14" i="2"/>
  <c r="D14" i="2"/>
  <c r="F14" i="2" l="1"/>
  <c r="C35" i="2"/>
  <c r="F6" i="2" l="1"/>
  <c r="E32" i="2"/>
  <c r="F33" i="2"/>
  <c r="C32" i="2"/>
  <c r="D32" i="2"/>
  <c r="E29" i="2"/>
  <c r="D29" i="2"/>
  <c r="C29" i="2"/>
  <c r="D26" i="2"/>
  <c r="F27" i="2"/>
  <c r="E26" i="2"/>
  <c r="C26" i="2"/>
  <c r="C23" i="2"/>
  <c r="F24" i="2"/>
  <c r="D23" i="2"/>
  <c r="E23" i="2"/>
  <c r="E20" i="2"/>
  <c r="D20" i="2"/>
  <c r="C20" i="2"/>
  <c r="C17" i="2"/>
  <c r="F18" i="2"/>
  <c r="D17" i="2"/>
  <c r="E17" i="2"/>
  <c r="E11" i="2"/>
  <c r="D11" i="2"/>
  <c r="C11" i="2"/>
  <c r="D8" i="2"/>
  <c r="F9" i="2"/>
  <c r="E8" i="2"/>
  <c r="C8" i="2"/>
  <c r="F7" i="2"/>
  <c r="D5" i="2"/>
  <c r="E5" i="2"/>
  <c r="F20" i="2" l="1"/>
  <c r="F23" i="2"/>
  <c r="F29" i="2"/>
  <c r="F11" i="2"/>
  <c r="F32" i="2"/>
  <c r="F8" i="2"/>
  <c r="F26" i="2"/>
  <c r="F17" i="2"/>
  <c r="F37" i="2"/>
  <c r="D35" i="2"/>
  <c r="F12" i="2"/>
  <c r="F34" i="2"/>
  <c r="F30" i="2"/>
  <c r="C5" i="2"/>
  <c r="F21" i="2"/>
  <c r="E35" i="2" l="1"/>
  <c r="F36" i="2"/>
</calcChain>
</file>

<file path=xl/sharedStrings.xml><?xml version="1.0" encoding="utf-8"?>
<sst xmlns="http://schemas.openxmlformats.org/spreadsheetml/2006/main" count="3129" uniqueCount="288">
  <si>
    <t>Загальний фонд</t>
  </si>
  <si>
    <t>Показник</t>
  </si>
  <si>
    <t>02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</si>
  <si>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</si>
  <si>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</si>
  <si>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</si>
  <si>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</si>
  <si>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</si>
  <si>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</si>
  <si>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</si>
  <si>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</si>
  <si>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</si>
  <si>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</si>
  <si>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</si>
  <si>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</si>
  <si>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</si>
  <si>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</si>
  <si>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</si>
  <si>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</si>
  <si>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</si>
  <si>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</si>
  <si>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</si>
  <si>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</si>
  <si>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</si>
  <si>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</si>
  <si>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</si>
  <si>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</si>
  <si>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</si>
  <si>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</si>
  <si>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</si>
  <si>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</si>
  <si>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</si>
  <si>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</si>
  <si>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Поточні трансферти</t>
  </si>
  <si>
    <t>Субсидії та поточні трансферти підприємствам (установам, організаціям)</t>
  </si>
  <si>
    <t>Соціальне забезпечення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</si>
  <si>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</si>
  <si>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</si>
  <si>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</si>
  <si>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</si>
  <si>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</si>
  <si>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</si>
  <si>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</si>
  <si>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</si>
  <si>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</si>
  <si>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</si>
  <si>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</si>
  <si>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</si>
  <si>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здоров`я</t>
  </si>
  <si>
    <t>Заходи державної політики з питань дітей та їх соціального захисту</t>
  </si>
  <si>
    <t>Інші заходи у сфері соціального захисту і соціального забезпечення</t>
  </si>
  <si>
    <t>Організація благоустрою населених пунктів</t>
  </si>
  <si>
    <t>Членські внески до асоціацій органів місцевого самоврядування</t>
  </si>
  <si>
    <t>Заходи із запобігання та ліквідації надзвичайних ситуацій та наслідків стихійного лиха</t>
  </si>
  <si>
    <t>Муніципальні формування з охорони громадського порядку</t>
  </si>
  <si>
    <t>Інші заходи громадського порядку та безпеки</t>
  </si>
  <si>
    <t>8240</t>
  </si>
  <si>
    <t>Заходи та роботи з територіальної оборони</t>
  </si>
  <si>
    <t>06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</si>
  <si>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</si>
  <si>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</si>
  <si>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</si>
  <si>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</si>
  <si>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</si>
  <si>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</si>
  <si>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</si>
  <si>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</si>
  <si>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</si>
  <si>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</si>
  <si>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</si>
  <si>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</si>
  <si>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1141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</si>
  <si>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</si>
  <si>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</si>
  <si>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</si>
  <si>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</si>
  <si>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</si>
  <si>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Утримання та навчально-тренувальна робота комунальних дитячо-юнацьких спортивних шкіл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</si>
  <si>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</si>
  <si>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</si>
  <si>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</si>
  <si>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</si>
  <si>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</si>
  <si>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</si>
  <si>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</si>
  <si>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</si>
  <si>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</si>
  <si>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</si>
  <si>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</si>
  <si>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</si>
  <si>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</si>
  <si>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</si>
  <si>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10</t>
  </si>
  <si>
    <t>1080</t>
  </si>
  <si>
    <t>Надання спеціалізованої освіти мистецькими школами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</si>
  <si>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</si>
  <si>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</si>
  <si>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</si>
  <si>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</si>
  <si>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</si>
  <si>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</si>
  <si>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</si>
  <si>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</si>
  <si>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11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</si>
  <si>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</si>
  <si>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</si>
  <si>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</si>
  <si>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</si>
  <si>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</t>
  </si>
  <si>
    <t>3210</t>
  </si>
  <si>
    <t>Організація та проведення громадських робіт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</si>
  <si>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</si>
  <si>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</si>
  <si>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</si>
  <si>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Інші заходи, пов`язані з економічною діяльністю</t>
  </si>
  <si>
    <t>15</t>
  </si>
  <si>
    <t>31</t>
  </si>
  <si>
    <t>Здійснення заходів із землеустрою</t>
  </si>
  <si>
    <t>37</t>
  </si>
  <si>
    <t>Поточні трансферти органам державного управління інших рівнів</t>
  </si>
  <si>
    <t>Нерозподілені видатки</t>
  </si>
  <si>
    <t>Резервний фонд місцевого бюджету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</si>
  <si>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</si>
  <si>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</si>
  <si>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</si>
  <si>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</si>
  <si>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Виконавчий комітет Чорноморської міської ради Одеського району Одеської області</t>
  </si>
  <si>
    <t>Управління соціальної політики Чорноморської міської ради Одеського району Одеської області</t>
  </si>
  <si>
    <t>Відділ  культури Чорноморської міської ради Одеського району Одеської області</t>
  </si>
  <si>
    <t>Відділ молоді та спорту Чорноморської міської ради Одеського району Одеської області</t>
  </si>
  <si>
    <t>Відділ комунального господарства та благоустрою Чорноморської міської ради Одеського району Одеської області</t>
  </si>
  <si>
    <t>Управління  капітального будівництва Чорноморської міської ради Одеського району Одеської області</t>
  </si>
  <si>
    <t>Управління комунальної власності та земельних відносин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</si>
  <si>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</si>
  <si>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загальний фонд</t>
  </si>
  <si>
    <t>спеціальний фонд</t>
  </si>
  <si>
    <t>РАЗОМ ПО БЮДЖЕТУ (БЕЗ ВЛАСНИХ НАДХОДЖЕНЬ БЮДЖЕТНИХ УСТАНОВ)</t>
  </si>
  <si>
    <t>Заходи та роботи з мобілізаційної підготовки місцевого значення</t>
  </si>
  <si>
    <t>Управління освіти Чорноморської міської ради Одеського району Одеської області</t>
  </si>
  <si>
    <t>Розроблення схем планування та забудови територій (містобудівної документації)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</si>
  <si>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</si>
  <si>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</si>
  <si>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</si>
  <si>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</si>
  <si>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</si>
  <si>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</si>
  <si>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</si>
  <si>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</si>
  <si>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</si>
  <si>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</si>
  <si>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</si>
  <si>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</si>
  <si>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</si>
  <si>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8340</t>
  </si>
  <si>
    <t>Природоохоронні заходи за рахунок цільових фондів</t>
  </si>
  <si>
    <t>6011</t>
  </si>
  <si>
    <t>Експлуатація та технічне обслуговування житлового фонду</t>
  </si>
  <si>
    <t>3220</t>
  </si>
  <si>
    <t>Капітальні трансферти органам державного управління інших рівнів</t>
  </si>
  <si>
    <t>Довідково</t>
  </si>
  <si>
    <t>Спеціальний фонд ( власні надходження бюджетних установ)</t>
  </si>
  <si>
    <t>09</t>
  </si>
  <si>
    <t>Служба у справах дітей Чорноморської міської ради Одеського району Одеської області</t>
  </si>
  <si>
    <t>Затверджено розписом на 2024 рік з урахуванням змін, грн</t>
  </si>
  <si>
    <t>Код відомчої класифікації</t>
  </si>
  <si>
    <t xml:space="preserve">Спеціальний фонд (без урахування власних надходжень бюджетних установ) </t>
  </si>
  <si>
    <t>2270</t>
  </si>
  <si>
    <t>2271</t>
  </si>
  <si>
    <t>2272</t>
  </si>
  <si>
    <t>2273</t>
  </si>
  <si>
    <t>2274</t>
  </si>
  <si>
    <t>2275</t>
  </si>
  <si>
    <t>2281</t>
  </si>
  <si>
    <t>Дослідження і розробки, окремі заходи розвитку по реалізації державних (регіональних) програм</t>
  </si>
  <si>
    <t>2600</t>
  </si>
  <si>
    <t>2610</t>
  </si>
  <si>
    <t>2700</t>
  </si>
  <si>
    <t>2730</t>
  </si>
  <si>
    <t>2010</t>
  </si>
  <si>
    <t>2152</t>
  </si>
  <si>
    <t>3242</t>
  </si>
  <si>
    <t>6030</t>
  </si>
  <si>
    <t>7350</t>
  </si>
  <si>
    <t>7680</t>
  </si>
  <si>
    <t>8210</t>
  </si>
  <si>
    <t>8220</t>
  </si>
  <si>
    <t>8230</t>
  </si>
  <si>
    <t>1022</t>
  </si>
  <si>
    <t>1031</t>
  </si>
  <si>
    <t>1032</t>
  </si>
  <si>
    <t>1120</t>
  </si>
  <si>
    <t>1151</t>
  </si>
  <si>
    <t>1152</t>
  </si>
  <si>
    <t>1160</t>
  </si>
  <si>
    <t>3140</t>
  </si>
  <si>
    <t>5031</t>
  </si>
  <si>
    <t>3031</t>
  </si>
  <si>
    <t>3032</t>
  </si>
  <si>
    <t>3050</t>
  </si>
  <si>
    <t>3090</t>
  </si>
  <si>
    <t>3121</t>
  </si>
  <si>
    <t>3123</t>
  </si>
  <si>
    <t>3160</t>
  </si>
  <si>
    <t>3171</t>
  </si>
  <si>
    <t>3180</t>
  </si>
  <si>
    <t>3192</t>
  </si>
  <si>
    <t>3230</t>
  </si>
  <si>
    <t>3112</t>
  </si>
  <si>
    <t>4081</t>
  </si>
  <si>
    <t>4082</t>
  </si>
  <si>
    <t>3133</t>
  </si>
  <si>
    <t>5011</t>
  </si>
  <si>
    <t>5012</t>
  </si>
  <si>
    <t>5061</t>
  </si>
  <si>
    <t>6015</t>
  </si>
  <si>
    <t>6017</t>
  </si>
  <si>
    <t>7461</t>
  </si>
  <si>
    <t>7693</t>
  </si>
  <si>
    <t>8110</t>
  </si>
  <si>
    <t>7130</t>
  </si>
  <si>
    <t>2620</t>
  </si>
  <si>
    <t>9000</t>
  </si>
  <si>
    <t>8710</t>
  </si>
  <si>
    <t>9770</t>
  </si>
  <si>
    <t>7640</t>
  </si>
  <si>
    <t>Заходи з енергозбереження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</si>
  <si>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</si>
  <si>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</si>
  <si>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</si>
  <si>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</si>
  <si>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</si>
  <si>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</si>
  <si>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</si>
  <si>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</si>
  <si>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3131</t>
  </si>
  <si>
    <t>Капітальний ремонт житлового фонду (приміщень)</t>
  </si>
  <si>
    <t>Реконструкція та реставрація</t>
  </si>
  <si>
    <t>3142</t>
  </si>
  <si>
    <t>Реконструкція та реставрація інших об`єктів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</si>
  <si>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</si>
  <si>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</si>
  <si>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</si>
  <si>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</si>
  <si>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</si>
  <si>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</si>
  <si>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</si>
  <si>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</si>
  <si>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</si>
  <si>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</si>
  <si>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7368</t>
  </si>
  <si>
    <t>Виконання інвестиційних проектів за рахунок субвенцій з інших бюджетів</t>
  </si>
  <si>
    <t>8775</t>
  </si>
  <si>
    <t>Інші заходи за рахунок коштів резервного фонду місцевого бюджету</t>
  </si>
  <si>
    <t>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</si>
  <si>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</si>
  <si>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</si>
  <si>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</si>
  <si>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5049</t>
  </si>
  <si>
    <t>Виконання окремих заходів з реалізації соціального проекту `Активні парки - локації здорової України`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</si>
  <si>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</si>
  <si>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</si>
  <si>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</si>
  <si>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</si>
  <si>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</si>
  <si>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</si>
  <si>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</si>
  <si>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</si>
  <si>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3240</t>
  </si>
  <si>
    <t>Капітальні трансферти населенню</t>
  </si>
  <si>
    <t>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</si>
  <si>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</si>
  <si>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</si>
  <si>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</t>
  </si>
  <si>
    <t>8733</t>
  </si>
  <si>
    <t>Заходи із запобігання та ліквідації наслідків надзвичайної ситуації на об`єктах транспортної та дорожньої інфраструктури за рахунок коштів резервного фонду місцевого бюджету</t>
  </si>
  <si>
    <t>% виконання (гр5/гр4*100)</t>
  </si>
  <si>
    <t>7520</t>
  </si>
  <si>
    <t>Реалізація Національної програми інформатизації</t>
  </si>
  <si>
    <t>8746</t>
  </si>
  <si>
    <t>Заходи із запобігання та ліквідації наслідків надзвичайної ситуації в інших системах та об`єктах житлово-комунального господарства за рахунок коштів резервного фонду місцевого бюджету</t>
  </si>
  <si>
    <r>
      <t xml:space="preserve">Оперативна інформація по виконанню бюджету Чорноморської міської територіальної громади за видатками станом на 01.10.2024р. 
</t>
    </r>
    <r>
      <rPr>
        <sz val="14"/>
        <color theme="1"/>
        <rFont val="Times New Roman"/>
        <family val="1"/>
        <charset val="204"/>
      </rPr>
      <t>(зведені показники без урахування видатків за рахунок власних надходжень бюджетних установ)</t>
    </r>
  </si>
  <si>
    <t>Затверджено розписом за  січень-вересень 2024 року, грн</t>
  </si>
  <si>
    <t>Касові видатки за січень-вересень 2024 року, грн</t>
  </si>
  <si>
    <t>Оперативна інформація про виконання бюджету Чорноморської міської територіальної громади за видатками 
станом на 01.10.2024р.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</si>
  <si>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</si>
  <si>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</si>
  <si>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більше 100%</t>
  </si>
  <si>
    <t>% виконання (гр5/гр4*
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</si>
</sst>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color theme="1"/>
      <name val="Calibri"/>
      <family val="2"/>
      <charset val="204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/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0" fontId="4" fillId="3" borderId="1" xfId="0" quotePrefix="1" applyFont="1" applyFill="1" applyBorder="1"/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164" fontId="9" fillId="3" borderId="1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" fontId="10" fillId="0" borderId="0" xfId="0" applyNumberFormat="1" applyFont="1"/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0" fontId="0" fillId="0" borderId="0" xfId="0"/>
    <xf numFmtId="0" fontId="4" fillId="2" borderId="1" xfId="0" quotePrefix="1" applyFont="1" applyFill="1" applyBorder="1"/>
    <xf numFmtId="0" fontId="4" fillId="0" borderId="1" xfId="0" quotePrefix="1" applyFont="1" applyBorder="1"/>
    <xf numFmtId="0" fontId="4" fillId="0" borderId="0" xfId="0" applyFont="1" applyAlignment="1">
      <alignment wrapText="1"/>
    </xf>
    <xf numFmtId="4" fontId="4" fillId="2" borderId="1" xfId="0" applyNumberFormat="1" applyFont="1" applyFill="1" applyBorder="1"/>
    <xf numFmtId="4" fontId="4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4" fillId="0" borderId="0" xfId="0" applyNumberFormat="1" applyFont="1"/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</cellXfs>
  <cellStyles count="4">
    <cellStyle name="Звичайний" xfId="0" builtinId="0"/>
    <cellStyle name="Звичайний 2" xfId="1"/>
    <cellStyle name="Звичайний 3" xfId="2"/>
    <cellStyle name="Звичайни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34" zoomScaleNormal="100" zoomScaleSheetLayoutView="100" workbookViewId="0">
      <selection activeCell="F36" sqref="F36"/>
    </sheetView>
  </sheetViews>
  <sheetFormatPr defaultColWidth="9.109375" defaultRowHeight="13.8"/>
  <cols>
    <col min="2" max="2" width="44.109375" customWidth="1"/>
    <col min="3" max="3" width="19.109375" customWidth="1"/>
    <col min="4" max="4" width="20" customWidth="1"/>
    <col min="5" max="5" width="16.5546875" customWidth="1"/>
    <col min="6" max="6" width="12.33203125" customWidth="1"/>
    <col min="8" max="8" width="11.33203125" bestFit="1" customWidth="1"/>
  </cols>
  <sheetData>
    <row r="1" spans="1:6" ht="58.2" customHeight="1">
      <c r="A1" s="35" t="s">
        <v>280</v>
      </c>
      <c r="B1" s="35"/>
      <c r="C1" s="35"/>
      <c r="D1" s="35"/>
      <c r="E1" s="35"/>
      <c r="F1" s="35"/>
    </row>
    <row r="3" spans="1:6" ht="76.5" customHeight="1">
      <c r="A3" s="2" t="s">
        <v>164</v>
      </c>
      <c r="B3" s="2" t="s">
        <v>1</v>
      </c>
      <c r="C3" s="2" t="s">
        <v>163</v>
      </c>
      <c r="D3" s="2" t="s">
        <v>281</v>
      </c>
      <c r="E3" s="2" t="s">
        <v>282</v>
      </c>
      <c r="F3" s="2" t="s">
        <v>287</v>
      </c>
    </row>
    <row r="4" spans="1:6" ht="15.6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</row>
    <row r="5" spans="1:6" ht="31.2">
      <c r="A5" s="3" t="s">
        <v>2</v>
      </c>
      <c r="B5" s="4" t="s">
        <v>126</v>
      </c>
      <c r="C5" s="7">
        <f>C6+C7</f>
        <v>172306382</v>
      </c>
      <c r="D5" s="7">
        <f>D6+D7</f>
        <v>134815190</v>
      </c>
      <c r="E5" s="7">
        <f t="shared" ref="E5" si="0">E6+E7</f>
        <v>109466702.88999999</v>
      </c>
      <c r="F5" s="8">
        <f>E5/D5*100</f>
        <v>81.197603096505659</v>
      </c>
    </row>
    <row r="6" spans="1:6" ht="15.6">
      <c r="A6" s="9"/>
      <c r="B6" s="10" t="s">
        <v>134</v>
      </c>
      <c r="C6" s="11">
        <f>'Загальний фонд '!C7</f>
        <v>164668893</v>
      </c>
      <c r="D6" s="11">
        <f>'Загальний фонд '!D7</f>
        <v>127577701</v>
      </c>
      <c r="E6" s="11">
        <f>'Загальний фонд '!E7</f>
        <v>105240667.56999999</v>
      </c>
      <c r="F6" s="12">
        <f>E6/D6*100</f>
        <v>82.491428161101595</v>
      </c>
    </row>
    <row r="7" spans="1:6" ht="15.6">
      <c r="A7" s="9"/>
      <c r="B7" s="10" t="s">
        <v>135</v>
      </c>
      <c r="C7" s="11">
        <f>'Спеціальний фонд без власних '!C7</f>
        <v>7637489</v>
      </c>
      <c r="D7" s="11">
        <f>'Спеціальний фонд без власних '!D7</f>
        <v>7237489</v>
      </c>
      <c r="E7" s="11">
        <f>'Спеціальний фонд без власних '!E7</f>
        <v>4226035.32</v>
      </c>
      <c r="F7" s="12">
        <f>E7/D7*100</f>
        <v>58.390904911910745</v>
      </c>
    </row>
    <row r="8" spans="1:6" ht="31.2">
      <c r="A8" s="3" t="s">
        <v>58</v>
      </c>
      <c r="B8" s="4" t="s">
        <v>138</v>
      </c>
      <c r="C8" s="7">
        <f>C9+C10</f>
        <v>454656649.99000001</v>
      </c>
      <c r="D8" s="7">
        <f t="shared" ref="D8:E8" si="1">D9+D10</f>
        <v>334931323.42000002</v>
      </c>
      <c r="E8" s="7">
        <f t="shared" si="1"/>
        <v>285454834.75000006</v>
      </c>
      <c r="F8" s="8">
        <f>E8/D8*100</f>
        <v>85.227870548268484</v>
      </c>
    </row>
    <row r="9" spans="1:6" ht="15.6">
      <c r="A9" s="9"/>
      <c r="B9" s="10" t="s">
        <v>134</v>
      </c>
      <c r="C9" s="11">
        <f>'Загальний фонд '!C140</f>
        <v>429368733.63</v>
      </c>
      <c r="D9" s="11">
        <f>'Загальний фонд '!D140</f>
        <v>315917338.06</v>
      </c>
      <c r="E9" s="11">
        <f>'Загальний фонд '!E140</f>
        <v>282677729.66000009</v>
      </c>
      <c r="F9" s="12">
        <f>E9/D9*100</f>
        <v>89.478384249462451</v>
      </c>
    </row>
    <row r="10" spans="1:6" ht="15.6">
      <c r="A10" s="9"/>
      <c r="B10" s="10" t="s">
        <v>135</v>
      </c>
      <c r="C10" s="11">
        <f>'Спеціальний фонд без власних '!C67</f>
        <v>25287916.359999999</v>
      </c>
      <c r="D10" s="11">
        <f>'Спеціальний фонд без власних '!D67</f>
        <v>19013985.359999999</v>
      </c>
      <c r="E10" s="11">
        <f>'Спеціальний фонд без власних '!E67</f>
        <v>2777105.09</v>
      </c>
      <c r="F10" s="12">
        <v>0</v>
      </c>
    </row>
    <row r="11" spans="1:6" ht="46.8">
      <c r="A11" s="3" t="s">
        <v>78</v>
      </c>
      <c r="B11" s="4" t="s">
        <v>127</v>
      </c>
      <c r="C11" s="7">
        <f>C12+C13</f>
        <v>107124812</v>
      </c>
      <c r="D11" s="7">
        <f t="shared" ref="D11" si="2">D12+D13</f>
        <v>84343078</v>
      </c>
      <c r="E11" s="7">
        <f>E12+E13</f>
        <v>70105188.25</v>
      </c>
      <c r="F11" s="8">
        <f>E11/D11*100</f>
        <v>83.11907735925881</v>
      </c>
    </row>
    <row r="12" spans="1:6" ht="15.6">
      <c r="A12" s="9"/>
      <c r="B12" s="10" t="s">
        <v>134</v>
      </c>
      <c r="C12" s="11">
        <f>'Загальний фонд '!C407</f>
        <v>100520965</v>
      </c>
      <c r="D12" s="11">
        <f>'Загальний фонд '!D407</f>
        <v>77739231</v>
      </c>
      <c r="E12" s="11">
        <f>'Загальний фонд '!E407</f>
        <v>63504959.229999997</v>
      </c>
      <c r="F12" s="12">
        <f>E12/D12*100</f>
        <v>81.689718837069535</v>
      </c>
    </row>
    <row r="13" spans="1:6" ht="15.6">
      <c r="A13" s="9"/>
      <c r="B13" s="10" t="s">
        <v>135</v>
      </c>
      <c r="C13" s="11">
        <f>'Спеціальний фонд без власних '!C108</f>
        <v>6603847</v>
      </c>
      <c r="D13" s="11">
        <f>'Спеціальний фонд без власних '!D108</f>
        <v>6603847</v>
      </c>
      <c r="E13" s="11">
        <f>'Спеціальний фонд без власних '!E108</f>
        <v>6600229.0200000005</v>
      </c>
      <c r="F13" s="12">
        <v>0</v>
      </c>
    </row>
    <row r="14" spans="1:6" s="20" customFormat="1" ht="46.8">
      <c r="A14" s="3" t="s">
        <v>161</v>
      </c>
      <c r="B14" s="4" t="s">
        <v>162</v>
      </c>
      <c r="C14" s="7">
        <f>C15+C16</f>
        <v>2680500</v>
      </c>
      <c r="D14" s="7">
        <f t="shared" ref="D14" si="3">D15+D16</f>
        <v>1958650</v>
      </c>
      <c r="E14" s="7">
        <f>E15+E16</f>
        <v>1822753.8199999998</v>
      </c>
      <c r="F14" s="8">
        <f>E14/D14*100</f>
        <v>93.061742526740346</v>
      </c>
    </row>
    <row r="15" spans="1:6" s="20" customFormat="1" ht="15.6">
      <c r="A15" s="9"/>
      <c r="B15" s="10" t="s">
        <v>134</v>
      </c>
      <c r="C15" s="11">
        <f>'Загальний фонд '!C544</f>
        <v>2680500</v>
      </c>
      <c r="D15" s="11">
        <f>'Загальний фонд '!D544</f>
        <v>1958650</v>
      </c>
      <c r="E15" s="11">
        <f>'Загальний фонд '!E544</f>
        <v>1822753.8199999998</v>
      </c>
      <c r="F15" s="12">
        <f>E15/D15*100</f>
        <v>93.061742526740346</v>
      </c>
    </row>
    <row r="16" spans="1:6" s="20" customFormat="1" ht="15.6">
      <c r="A16" s="9"/>
      <c r="B16" s="10" t="s">
        <v>135</v>
      </c>
      <c r="C16" s="11">
        <v>0</v>
      </c>
      <c r="D16" s="11">
        <v>0</v>
      </c>
      <c r="E16" s="11">
        <v>0</v>
      </c>
      <c r="F16" s="12">
        <v>0</v>
      </c>
    </row>
    <row r="17" spans="1:6" ht="31.2">
      <c r="A17" s="3" t="s">
        <v>92</v>
      </c>
      <c r="B17" s="4" t="s">
        <v>128</v>
      </c>
      <c r="C17" s="7">
        <f>C18+C19</f>
        <v>56726300</v>
      </c>
      <c r="D17" s="7">
        <f t="shared" ref="D17:E17" si="4">D18+D19</f>
        <v>43872200</v>
      </c>
      <c r="E17" s="7">
        <f t="shared" si="4"/>
        <v>37504034.560000002</v>
      </c>
      <c r="F17" s="8">
        <f>E17/D17*100</f>
        <v>85.484736484607566</v>
      </c>
    </row>
    <row r="18" spans="1:6" ht="15.6">
      <c r="A18" s="9"/>
      <c r="B18" s="10" t="s">
        <v>134</v>
      </c>
      <c r="C18" s="11">
        <f>'Загальний фонд '!C583</f>
        <v>56726300</v>
      </c>
      <c r="D18" s="11">
        <f>'Загальний фонд '!D583</f>
        <v>43872200</v>
      </c>
      <c r="E18" s="11">
        <f>'Загальний фонд '!E583</f>
        <v>37504034.560000002</v>
      </c>
      <c r="F18" s="12">
        <f>E18/D18*100</f>
        <v>85.484736484607566</v>
      </c>
    </row>
    <row r="19" spans="1:6" ht="15.6">
      <c r="A19" s="9"/>
      <c r="B19" s="10" t="s">
        <v>135</v>
      </c>
      <c r="C19" s="11">
        <v>0</v>
      </c>
      <c r="D19" s="11">
        <v>0</v>
      </c>
      <c r="E19" s="11">
        <v>0</v>
      </c>
      <c r="F19" s="12">
        <v>0</v>
      </c>
    </row>
    <row r="20" spans="1:6" ht="31.2">
      <c r="A20" s="3" t="s">
        <v>103</v>
      </c>
      <c r="B20" s="4" t="s">
        <v>129</v>
      </c>
      <c r="C20" s="7">
        <f>C21+C22</f>
        <v>7311144</v>
      </c>
      <c r="D20" s="7">
        <f>D21+D22</f>
        <v>6232762</v>
      </c>
      <c r="E20" s="7">
        <f>E21+E22</f>
        <v>4962360.33</v>
      </c>
      <c r="F20" s="8">
        <f>E20/D20*100</f>
        <v>79.617356318113863</v>
      </c>
    </row>
    <row r="21" spans="1:6" ht="15.6">
      <c r="A21" s="9"/>
      <c r="B21" s="10" t="s">
        <v>134</v>
      </c>
      <c r="C21" s="11">
        <f>'Загальний фонд '!C710</f>
        <v>7311144</v>
      </c>
      <c r="D21" s="11">
        <f>'Загальний фонд '!D710</f>
        <v>6232762</v>
      </c>
      <c r="E21" s="11">
        <f>'Загальний фонд '!E710</f>
        <v>4962360.33</v>
      </c>
      <c r="F21" s="12">
        <f>E21/D21*100</f>
        <v>79.617356318113863</v>
      </c>
    </row>
    <row r="22" spans="1:6" ht="15.6">
      <c r="A22" s="9"/>
      <c r="B22" s="10" t="s">
        <v>135</v>
      </c>
      <c r="C22" s="11">
        <v>0</v>
      </c>
      <c r="D22" s="11">
        <v>0</v>
      </c>
      <c r="E22" s="11">
        <v>0</v>
      </c>
      <c r="F22" s="12">
        <v>0</v>
      </c>
    </row>
    <row r="23" spans="1:6" ht="46.8">
      <c r="A23" s="3" t="s">
        <v>108</v>
      </c>
      <c r="B23" s="4" t="s">
        <v>130</v>
      </c>
      <c r="C23" s="7">
        <f>C24+C25</f>
        <v>165904683.31999999</v>
      </c>
      <c r="D23" s="7">
        <f t="shared" ref="D23:E23" si="5">D24+D25</f>
        <v>133853430.15000001</v>
      </c>
      <c r="E23" s="7">
        <f t="shared" si="5"/>
        <v>113416198.91</v>
      </c>
      <c r="F23" s="8">
        <f>E23/D23*100</f>
        <v>84.731634283038204</v>
      </c>
    </row>
    <row r="24" spans="1:6" ht="15.6">
      <c r="A24" s="9"/>
      <c r="B24" s="10" t="s">
        <v>134</v>
      </c>
      <c r="C24" s="11">
        <f>'Загальний фонд '!C790</f>
        <v>152783142</v>
      </c>
      <c r="D24" s="11">
        <f>'Загальний фонд '!D790</f>
        <v>121433042</v>
      </c>
      <c r="E24" s="11">
        <f>'Загальний фонд '!E790</f>
        <v>109581911.64</v>
      </c>
      <c r="F24" s="12">
        <f>E24/D24*100</f>
        <v>90.240604892365297</v>
      </c>
    </row>
    <row r="25" spans="1:6" ht="15.6">
      <c r="A25" s="9"/>
      <c r="B25" s="10" t="s">
        <v>135</v>
      </c>
      <c r="C25" s="11">
        <f>'Спеціальний фонд без власних '!C120</f>
        <v>13121541.32</v>
      </c>
      <c r="D25" s="11">
        <f>'Спеціальний фонд без власних '!D120</f>
        <v>12420388.15</v>
      </c>
      <c r="E25" s="11">
        <f>'Спеціальний фонд без власних '!E120</f>
        <v>3834287.27</v>
      </c>
      <c r="F25" s="12">
        <f>E25/D25*100</f>
        <v>30.870913402170931</v>
      </c>
    </row>
    <row r="26" spans="1:6" ht="46.8">
      <c r="A26" s="3" t="s">
        <v>115</v>
      </c>
      <c r="B26" s="4" t="s">
        <v>131</v>
      </c>
      <c r="C26" s="7">
        <f>C27+C28</f>
        <v>241683186</v>
      </c>
      <c r="D26" s="7">
        <f t="shared" ref="D26:E26" si="6">D27+D28</f>
        <v>182055582</v>
      </c>
      <c r="E26" s="7">
        <f t="shared" si="6"/>
        <v>27104719.749999996</v>
      </c>
      <c r="F26" s="8">
        <f>E26/D26*100</f>
        <v>14.888156381824095</v>
      </c>
    </row>
    <row r="27" spans="1:6" ht="15.6">
      <c r="A27" s="9"/>
      <c r="B27" s="10" t="s">
        <v>134</v>
      </c>
      <c r="C27" s="11">
        <f>'Загальний фонд '!C895</f>
        <v>4555000</v>
      </c>
      <c r="D27" s="11">
        <f>'Загальний фонд '!D895</f>
        <v>3524400</v>
      </c>
      <c r="E27" s="11">
        <f>'Загальний фонд '!E895</f>
        <v>3058670.41</v>
      </c>
      <c r="F27" s="12">
        <f>E27/D27*100</f>
        <v>86.785563783906483</v>
      </c>
    </row>
    <row r="28" spans="1:6" ht="15.6">
      <c r="A28" s="9"/>
      <c r="B28" s="10" t="s">
        <v>135</v>
      </c>
      <c r="C28" s="11">
        <f>'Спеціальний фонд без власних '!C180</f>
        <v>237128186</v>
      </c>
      <c r="D28" s="11">
        <f>'Спеціальний фонд без власних '!D180</f>
        <v>178531182</v>
      </c>
      <c r="E28" s="11">
        <f>'Спеціальний фонд без власних '!E180</f>
        <v>24046049.339999996</v>
      </c>
      <c r="F28" s="12">
        <v>0</v>
      </c>
    </row>
    <row r="29" spans="1:6" ht="46.8">
      <c r="A29" s="3" t="s">
        <v>116</v>
      </c>
      <c r="B29" s="4" t="s">
        <v>132</v>
      </c>
      <c r="C29" s="7">
        <f>C30+C31</f>
        <v>24484100</v>
      </c>
      <c r="D29" s="7">
        <f t="shared" ref="D29:E29" si="7">D30+D31</f>
        <v>17852100</v>
      </c>
      <c r="E29" s="7">
        <f t="shared" si="7"/>
        <v>14848397.789999999</v>
      </c>
      <c r="F29" s="8">
        <f>E29/D29*100</f>
        <v>83.174516107348708</v>
      </c>
    </row>
    <row r="30" spans="1:6" ht="15.6">
      <c r="A30" s="9"/>
      <c r="B30" s="10" t="s">
        <v>134</v>
      </c>
      <c r="C30" s="11">
        <f>'Загальний фонд '!C923</f>
        <v>24484100</v>
      </c>
      <c r="D30" s="11">
        <f>'Загальний фонд '!D923</f>
        <v>17852100</v>
      </c>
      <c r="E30" s="11">
        <f>'Загальний фонд '!E923</f>
        <v>14848397.789999999</v>
      </c>
      <c r="F30" s="12">
        <f>E30/D30*100</f>
        <v>83.174516107348708</v>
      </c>
    </row>
    <row r="31" spans="1:6" ht="15.6">
      <c r="A31" s="9"/>
      <c r="B31" s="10" t="s">
        <v>135</v>
      </c>
      <c r="C31" s="11">
        <v>0</v>
      </c>
      <c r="D31" s="11">
        <v>0</v>
      </c>
      <c r="E31" s="11">
        <v>0</v>
      </c>
      <c r="F31" s="12">
        <v>0</v>
      </c>
    </row>
    <row r="32" spans="1:6" ht="31.2">
      <c r="A32" s="3" t="s">
        <v>118</v>
      </c>
      <c r="B32" s="4" t="s">
        <v>133</v>
      </c>
      <c r="C32" s="7">
        <f>C33+C34</f>
        <v>74470681</v>
      </c>
      <c r="D32" s="7">
        <f t="shared" ref="D32:E32" si="8">D33+D34</f>
        <v>72756081</v>
      </c>
      <c r="E32" s="7">
        <f t="shared" si="8"/>
        <v>65639373.829999998</v>
      </c>
      <c r="F32" s="8">
        <f t="shared" ref="F32:F37" si="9">E32/D32*100</f>
        <v>90.218402266609161</v>
      </c>
    </row>
    <row r="33" spans="1:8" ht="15.6">
      <c r="A33" s="9"/>
      <c r="B33" s="10" t="s">
        <v>134</v>
      </c>
      <c r="C33" s="11">
        <f>'Загальний фонд '!C983</f>
        <v>24267914</v>
      </c>
      <c r="D33" s="11">
        <f>'Загальний фонд '!D983</f>
        <v>22553314</v>
      </c>
      <c r="E33" s="11">
        <f>'Загальний фонд '!E983</f>
        <v>19270982.829999998</v>
      </c>
      <c r="F33" s="13">
        <f t="shared" si="9"/>
        <v>85.44634651031771</v>
      </c>
    </row>
    <row r="34" spans="1:8" ht="15.6">
      <c r="A34" s="9"/>
      <c r="B34" s="10" t="s">
        <v>135</v>
      </c>
      <c r="C34" s="11">
        <f>'Спеціальний фонд без власних '!C252</f>
        <v>50202767</v>
      </c>
      <c r="D34" s="11">
        <f>'Спеціальний фонд без власних '!D252</f>
        <v>50202767</v>
      </c>
      <c r="E34" s="11">
        <f>'Спеціальний фонд без власних '!E252</f>
        <v>46368391</v>
      </c>
      <c r="F34" s="13">
        <f t="shared" si="9"/>
        <v>92.362221787496296</v>
      </c>
    </row>
    <row r="35" spans="1:8" ht="48" customHeight="1">
      <c r="A35" s="3"/>
      <c r="B35" s="4" t="s">
        <v>136</v>
      </c>
      <c r="C35" s="7">
        <f>C36+C37</f>
        <v>1307348438.3099999</v>
      </c>
      <c r="D35" s="7">
        <f>D36+D37</f>
        <v>1012670396.5699999</v>
      </c>
      <c r="E35" s="7">
        <f t="shared" ref="E35" si="10">E36+E37</f>
        <v>730324564.88</v>
      </c>
      <c r="F35" s="8">
        <f>E35/D35*100</f>
        <v>72.11868415959141</v>
      </c>
    </row>
    <row r="36" spans="1:8" ht="15.6">
      <c r="A36" s="9"/>
      <c r="B36" s="10" t="s">
        <v>134</v>
      </c>
      <c r="C36" s="11">
        <f>C6+C9+C12+C15+C18+C21+C24+C27+C30+C33</f>
        <v>967366691.63</v>
      </c>
      <c r="D36" s="11">
        <f t="shared" ref="D36:E36" si="11">D6+D9+D12+D15+D18+D21+D24+D27+D30+D33</f>
        <v>738660738.05999994</v>
      </c>
      <c r="E36" s="11">
        <f t="shared" si="11"/>
        <v>642472467.84000003</v>
      </c>
      <c r="F36" s="12">
        <f t="shared" si="9"/>
        <v>86.978017747007058</v>
      </c>
      <c r="H36" s="14"/>
    </row>
    <row r="37" spans="1:8" ht="15.6">
      <c r="A37" s="9"/>
      <c r="B37" s="10" t="s">
        <v>135</v>
      </c>
      <c r="C37" s="11">
        <f>C7+C10+C13+C16+C19+C22+C25+C28+C31+C34</f>
        <v>339981746.68000001</v>
      </c>
      <c r="D37" s="11">
        <f t="shared" ref="D37:E37" si="12">D7+D10+D13+D16+D19+D22+D25+D28+D31+D34</f>
        <v>274009658.50999999</v>
      </c>
      <c r="E37" s="11">
        <f t="shared" si="12"/>
        <v>87852097.039999992</v>
      </c>
      <c r="F37" s="12">
        <f t="shared" si="9"/>
        <v>32.061678963332533</v>
      </c>
      <c r="H37" s="14"/>
    </row>
    <row r="39" spans="1:8" ht="18">
      <c r="A39" s="5"/>
      <c r="B39" s="36" t="s">
        <v>133</v>
      </c>
      <c r="C39" s="36"/>
      <c r="D39" s="36"/>
      <c r="E39" s="36"/>
      <c r="F39" s="36"/>
    </row>
    <row r="42" spans="1:8">
      <c r="C42" s="14"/>
      <c r="D42" s="14"/>
      <c r="E42" s="14"/>
    </row>
    <row r="43" spans="1:8">
      <c r="C43" s="14"/>
    </row>
    <row r="44" spans="1:8">
      <c r="C44" s="14"/>
    </row>
  </sheetData>
  <mergeCells count="2">
    <mergeCell ref="A1:F1"/>
    <mergeCell ref="B39:F39"/>
  </mergeCells>
  <pageMargins left="0.70866141732283472" right="0.70866141732283472" top="0.39370078740157483" bottom="0.39370078740157483" header="0.1968503937007874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54"/>
  <sheetViews>
    <sheetView topLeftCell="A1051" zoomScaleNormal="100" zoomScaleSheetLayoutView="100" workbookViewId="0">
      <selection activeCell="B1054" sqref="B1054:F1054"/>
    </sheetView>
  </sheetViews>
  <sheetFormatPr defaultColWidth="9.109375" defaultRowHeight="15.6"/>
  <cols>
    <col min="1" max="1" width="10" style="1" customWidth="1"/>
    <col min="2" max="2" width="37.88671875" style="23" customWidth="1"/>
    <col min="3" max="3" width="20.109375" style="1" customWidth="1"/>
    <col min="4" max="4" width="19.5546875" style="1" customWidth="1"/>
    <col min="5" max="5" width="20" style="1" customWidth="1"/>
    <col min="6" max="6" width="13.44140625" style="1" customWidth="1"/>
    <col min="7" max="16384" width="9.109375" style="1"/>
  </cols>
  <sheetData>
    <row r="2" spans="1:6" ht="51.75" customHeight="1">
      <c r="A2" s="38" t="s">
        <v>283</v>
      </c>
      <c r="B2" s="38"/>
      <c r="C2" s="38"/>
      <c r="D2" s="38"/>
      <c r="E2" s="38"/>
      <c r="F2" s="38"/>
    </row>
    <row r="3" spans="1:6" ht="24" customHeight="1">
      <c r="A3" s="37" t="s">
        <v>0</v>
      </c>
      <c r="B3" s="37"/>
      <c r="C3" s="37"/>
      <c r="D3" s="37"/>
      <c r="E3" s="37"/>
      <c r="F3" s="37"/>
    </row>
    <row r="5" spans="1:6" ht="87.75" customHeight="1">
      <c r="A5" s="2" t="s">
        <v>164</v>
      </c>
      <c r="B5" s="2" t="s">
        <v>1</v>
      </c>
      <c r="C5" s="2" t="s">
        <v>163</v>
      </c>
      <c r="D5" s="2" t="s">
        <v>281</v>
      </c>
      <c r="E5" s="2" t="s">
        <v>282</v>
      </c>
      <c r="F5" s="2" t="s">
        <v>275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164668893</v>
      </c>
      <c r="D7" s="7">
        <v>127577701</v>
      </c>
      <c r="E7" s="7">
        <v>105240667.56999999</v>
      </c>
      <c r="F7" s="7">
        <v>82.491428161101595</v>
      </c>
    </row>
    <row r="8" spans="1:6">
      <c r="A8" s="22" t="s">
        <v>3</v>
      </c>
      <c r="B8" s="16" t="s">
        <v>4</v>
      </c>
      <c r="C8" s="25">
        <v>164668893</v>
      </c>
      <c r="D8" s="25">
        <v>127577701</v>
      </c>
      <c r="E8" s="25">
        <v>105240667.56999999</v>
      </c>
      <c r="F8" s="25">
        <v>82.491428161101595</v>
      </c>
    </row>
    <row r="9" spans="1:6" ht="31.2">
      <c r="A9" s="22" t="s">
        <v>5</v>
      </c>
      <c r="B9" s="16" t="s">
        <v>6</v>
      </c>
      <c r="C9" s="25">
        <v>83348300</v>
      </c>
      <c r="D9" s="25">
        <v>63411400</v>
      </c>
      <c r="E9" s="25">
        <v>59690101.179999992</v>
      </c>
      <c r="F9" s="25">
        <v>94.13149872105015</v>
      </c>
    </row>
    <row r="10" spans="1:6">
      <c r="A10" s="22" t="s">
        <v>7</v>
      </c>
      <c r="B10" s="16" t="s">
        <v>8</v>
      </c>
      <c r="C10" s="25">
        <v>68329200</v>
      </c>
      <c r="D10" s="25">
        <v>51994900</v>
      </c>
      <c r="E10" s="25">
        <v>48990309.159999996</v>
      </c>
      <c r="F10" s="25">
        <v>94.221373942444359</v>
      </c>
    </row>
    <row r="11" spans="1:6">
      <c r="A11" s="22" t="s">
        <v>9</v>
      </c>
      <c r="B11" s="16" t="s">
        <v>10</v>
      </c>
      <c r="C11" s="25">
        <v>68329200</v>
      </c>
      <c r="D11" s="25">
        <v>51994900</v>
      </c>
      <c r="E11" s="25">
        <v>48990309.159999996</v>
      </c>
      <c r="F11" s="25">
        <v>94.221373942444359</v>
      </c>
    </row>
    <row r="12" spans="1:6">
      <c r="A12" s="22" t="s">
        <v>11</v>
      </c>
      <c r="B12" s="16" t="s">
        <v>12</v>
      </c>
      <c r="C12" s="25">
        <v>15019100</v>
      </c>
      <c r="D12" s="25">
        <v>11416500</v>
      </c>
      <c r="E12" s="25">
        <v>10699792.02</v>
      </c>
      <c r="F12" s="25">
        <v>93.722174221521485</v>
      </c>
    </row>
    <row r="13" spans="1:6">
      <c r="A13" s="22" t="s">
        <v>13</v>
      </c>
      <c r="B13" s="16" t="s">
        <v>14</v>
      </c>
      <c r="C13" s="25">
        <v>30626874</v>
      </c>
      <c r="D13" s="25">
        <v>24230504</v>
      </c>
      <c r="E13" s="25">
        <v>14997746.229999999</v>
      </c>
      <c r="F13" s="25">
        <v>61.896138148839164</v>
      </c>
    </row>
    <row r="14" spans="1:6" ht="31.2">
      <c r="A14" s="22" t="s">
        <v>15</v>
      </c>
      <c r="B14" s="16" t="s">
        <v>16</v>
      </c>
      <c r="C14" s="25">
        <v>5655181</v>
      </c>
      <c r="D14" s="25">
        <v>4896481</v>
      </c>
      <c r="E14" s="25">
        <v>3445380.28</v>
      </c>
      <c r="F14" s="25">
        <v>70.364416404352426</v>
      </c>
    </row>
    <row r="15" spans="1:6">
      <c r="A15" s="22" t="s">
        <v>19</v>
      </c>
      <c r="B15" s="16" t="s">
        <v>20</v>
      </c>
      <c r="C15" s="25">
        <v>18362303</v>
      </c>
      <c r="D15" s="25">
        <v>14430233</v>
      </c>
      <c r="E15" s="25">
        <v>8994379.8599999994</v>
      </c>
      <c r="F15" s="25">
        <v>62.330108321882264</v>
      </c>
    </row>
    <row r="16" spans="1:6">
      <c r="A16" s="22" t="s">
        <v>21</v>
      </c>
      <c r="B16" s="16" t="s">
        <v>22</v>
      </c>
      <c r="C16" s="25">
        <v>73000</v>
      </c>
      <c r="D16" s="25">
        <v>70000</v>
      </c>
      <c r="E16" s="25">
        <v>53256.639999999999</v>
      </c>
      <c r="F16" s="25">
        <v>76.080914285714286</v>
      </c>
    </row>
    <row r="17" spans="1:6" ht="31.2">
      <c r="A17" s="22" t="s">
        <v>166</v>
      </c>
      <c r="B17" s="16" t="s">
        <v>23</v>
      </c>
      <c r="C17" s="25">
        <v>6474800</v>
      </c>
      <c r="D17" s="25">
        <v>4797200</v>
      </c>
      <c r="E17" s="25">
        <v>2480489.4500000002</v>
      </c>
      <c r="F17" s="25">
        <v>51.707025973484534</v>
      </c>
    </row>
    <row r="18" spans="1:6">
      <c r="A18" s="22" t="s">
        <v>167</v>
      </c>
      <c r="B18" s="16" t="s">
        <v>24</v>
      </c>
      <c r="C18" s="25">
        <v>1824800</v>
      </c>
      <c r="D18" s="25">
        <v>1221100</v>
      </c>
      <c r="E18" s="25">
        <v>895259.82000000007</v>
      </c>
      <c r="F18" s="25">
        <v>73.315848005896328</v>
      </c>
    </row>
    <row r="19" spans="1:6" ht="31.2">
      <c r="A19" s="22" t="s">
        <v>168</v>
      </c>
      <c r="B19" s="16" t="s">
        <v>25</v>
      </c>
      <c r="C19" s="25">
        <v>181050</v>
      </c>
      <c r="D19" s="25">
        <v>140900</v>
      </c>
      <c r="E19" s="25">
        <v>63360.11</v>
      </c>
      <c r="F19" s="25">
        <v>44.968140525195174</v>
      </c>
    </row>
    <row r="20" spans="1:6">
      <c r="A20" s="22" t="s">
        <v>169</v>
      </c>
      <c r="B20" s="16" t="s">
        <v>26</v>
      </c>
      <c r="C20" s="25">
        <v>2902950</v>
      </c>
      <c r="D20" s="25">
        <v>2083900</v>
      </c>
      <c r="E20" s="25">
        <v>1013632.8200000001</v>
      </c>
      <c r="F20" s="25">
        <v>48.641144968568554</v>
      </c>
    </row>
    <row r="21" spans="1:6">
      <c r="A21" s="22" t="s">
        <v>170</v>
      </c>
      <c r="B21" s="16" t="s">
        <v>27</v>
      </c>
      <c r="C21" s="25">
        <v>227600</v>
      </c>
      <c r="D21" s="25">
        <v>137300</v>
      </c>
      <c r="E21" s="25">
        <v>98001.29</v>
      </c>
      <c r="F21" s="25">
        <v>71.377487254187912</v>
      </c>
    </row>
    <row r="22" spans="1:6" ht="31.2">
      <c r="A22" s="22" t="s">
        <v>171</v>
      </c>
      <c r="B22" s="16" t="s">
        <v>28</v>
      </c>
      <c r="C22" s="25">
        <v>1338400</v>
      </c>
      <c r="D22" s="25">
        <v>1214000</v>
      </c>
      <c r="E22" s="25">
        <v>410235.41</v>
      </c>
      <c r="F22" s="25">
        <v>33.792043657331135</v>
      </c>
    </row>
    <row r="23" spans="1:6" ht="46.8">
      <c r="A23" s="22" t="s">
        <v>29</v>
      </c>
      <c r="B23" s="16" t="s">
        <v>30</v>
      </c>
      <c r="C23" s="25">
        <v>61590</v>
      </c>
      <c r="D23" s="25">
        <v>36590</v>
      </c>
      <c r="E23" s="25">
        <v>24240</v>
      </c>
      <c r="F23" s="25">
        <v>66.247608636239406</v>
      </c>
    </row>
    <row r="24" spans="1:6" ht="46.8">
      <c r="A24" s="22" t="s">
        <v>31</v>
      </c>
      <c r="B24" s="16" t="s">
        <v>32</v>
      </c>
      <c r="C24" s="25">
        <v>61590</v>
      </c>
      <c r="D24" s="25">
        <v>36590</v>
      </c>
      <c r="E24" s="25">
        <v>24240</v>
      </c>
      <c r="F24" s="25">
        <v>66.247608636239406</v>
      </c>
    </row>
    <row r="25" spans="1:6">
      <c r="A25" s="22" t="s">
        <v>174</v>
      </c>
      <c r="B25" s="16" t="s">
        <v>33</v>
      </c>
      <c r="C25" s="25">
        <v>45660219</v>
      </c>
      <c r="D25" s="25">
        <v>36184697</v>
      </c>
      <c r="E25" s="25">
        <v>27856177.190000001</v>
      </c>
      <c r="F25" s="25">
        <v>76.983309242578429</v>
      </c>
    </row>
    <row r="26" spans="1:6" ht="46.8">
      <c r="A26" s="22" t="s">
        <v>175</v>
      </c>
      <c r="B26" s="16" t="s">
        <v>34</v>
      </c>
      <c r="C26" s="25">
        <v>45660219</v>
      </c>
      <c r="D26" s="25">
        <v>36184697</v>
      </c>
      <c r="E26" s="25">
        <v>27856177.190000001</v>
      </c>
      <c r="F26" s="25">
        <v>76.983309242578429</v>
      </c>
    </row>
    <row r="27" spans="1:6">
      <c r="A27" s="22" t="s">
        <v>176</v>
      </c>
      <c r="B27" s="16" t="s">
        <v>35</v>
      </c>
      <c r="C27" s="25">
        <v>4300000</v>
      </c>
      <c r="D27" s="25">
        <v>3080700</v>
      </c>
      <c r="E27" s="25">
        <v>2241865.58</v>
      </c>
      <c r="F27" s="25">
        <v>72.771304573635859</v>
      </c>
    </row>
    <row r="28" spans="1:6">
      <c r="A28" s="22" t="s">
        <v>177</v>
      </c>
      <c r="B28" s="16" t="s">
        <v>36</v>
      </c>
      <c r="C28" s="25">
        <v>4300000</v>
      </c>
      <c r="D28" s="25">
        <v>3080700</v>
      </c>
      <c r="E28" s="25">
        <v>2241865.58</v>
      </c>
      <c r="F28" s="25">
        <v>72.771304573635859</v>
      </c>
    </row>
    <row r="29" spans="1:6">
      <c r="A29" s="22" t="s">
        <v>37</v>
      </c>
      <c r="B29" s="16" t="s">
        <v>38</v>
      </c>
      <c r="C29" s="25">
        <v>733500</v>
      </c>
      <c r="D29" s="25">
        <v>670400</v>
      </c>
      <c r="E29" s="25">
        <v>454777.39</v>
      </c>
      <c r="F29" s="25">
        <v>67.836722852028643</v>
      </c>
    </row>
    <row r="30" spans="1:6" ht="93.6">
      <c r="A30" s="21" t="s">
        <v>39</v>
      </c>
      <c r="B30" s="15" t="s">
        <v>40</v>
      </c>
      <c r="C30" s="24">
        <v>74565973</v>
      </c>
      <c r="D30" s="24">
        <v>56421773</v>
      </c>
      <c r="E30" s="24">
        <v>52290347.809999987</v>
      </c>
      <c r="F30" s="24">
        <v>92.67760481401389</v>
      </c>
    </row>
    <row r="31" spans="1:6">
      <c r="A31" s="22" t="s">
        <v>3</v>
      </c>
      <c r="B31" s="16" t="s">
        <v>4</v>
      </c>
      <c r="C31" s="25">
        <v>74565973</v>
      </c>
      <c r="D31" s="25">
        <v>56421773</v>
      </c>
      <c r="E31" s="25">
        <v>52290347.809999987</v>
      </c>
      <c r="F31" s="25">
        <v>92.67760481401389</v>
      </c>
    </row>
    <row r="32" spans="1:6" ht="31.2">
      <c r="A32" s="22" t="s">
        <v>5</v>
      </c>
      <c r="B32" s="16" t="s">
        <v>6</v>
      </c>
      <c r="C32" s="25">
        <v>64375200</v>
      </c>
      <c r="D32" s="25">
        <v>48322300</v>
      </c>
      <c r="E32" s="25">
        <v>46951925.809999995</v>
      </c>
      <c r="F32" s="25">
        <v>97.164095686670535</v>
      </c>
    </row>
    <row r="33" spans="1:6">
      <c r="A33" s="22" t="s">
        <v>7</v>
      </c>
      <c r="B33" s="16" t="s">
        <v>8</v>
      </c>
      <c r="C33" s="25">
        <v>52775000</v>
      </c>
      <c r="D33" s="25">
        <v>39624700</v>
      </c>
      <c r="E33" s="25">
        <v>38551340.939999998</v>
      </c>
      <c r="F33" s="25">
        <v>97.291186911194274</v>
      </c>
    </row>
    <row r="34" spans="1:6">
      <c r="A34" s="22" t="s">
        <v>9</v>
      </c>
      <c r="B34" s="16" t="s">
        <v>10</v>
      </c>
      <c r="C34" s="25">
        <v>52775000</v>
      </c>
      <c r="D34" s="25">
        <v>39624700</v>
      </c>
      <c r="E34" s="25">
        <v>38551340.939999998</v>
      </c>
      <c r="F34" s="25">
        <v>97.291186911194274</v>
      </c>
    </row>
    <row r="35" spans="1:6">
      <c r="A35" s="22" t="s">
        <v>11</v>
      </c>
      <c r="B35" s="16" t="s">
        <v>12</v>
      </c>
      <c r="C35" s="25">
        <v>11600200</v>
      </c>
      <c r="D35" s="25">
        <v>8697600</v>
      </c>
      <c r="E35" s="25">
        <v>8400584.8699999992</v>
      </c>
      <c r="F35" s="25">
        <v>96.585090944628391</v>
      </c>
    </row>
    <row r="36" spans="1:6">
      <c r="A36" s="22" t="s">
        <v>13</v>
      </c>
      <c r="B36" s="16" t="s">
        <v>14</v>
      </c>
      <c r="C36" s="25">
        <v>9929273</v>
      </c>
      <c r="D36" s="25">
        <v>7901073</v>
      </c>
      <c r="E36" s="25">
        <v>5174205.8199999994</v>
      </c>
      <c r="F36" s="25">
        <v>65.487381524003112</v>
      </c>
    </row>
    <row r="37" spans="1:6" ht="31.2">
      <c r="A37" s="22" t="s">
        <v>15</v>
      </c>
      <c r="B37" s="16" t="s">
        <v>16</v>
      </c>
      <c r="C37" s="25">
        <v>2619800</v>
      </c>
      <c r="D37" s="25">
        <v>2551400</v>
      </c>
      <c r="E37" s="25">
        <v>2204175.2999999998</v>
      </c>
      <c r="F37" s="25">
        <v>86.390816806459185</v>
      </c>
    </row>
    <row r="38" spans="1:6">
      <c r="A38" s="22" t="s">
        <v>19</v>
      </c>
      <c r="B38" s="16" t="s">
        <v>20</v>
      </c>
      <c r="C38" s="25">
        <v>2110133</v>
      </c>
      <c r="D38" s="25">
        <v>1624533</v>
      </c>
      <c r="E38" s="25">
        <v>963431.47</v>
      </c>
      <c r="F38" s="25">
        <v>59.30513384461873</v>
      </c>
    </row>
    <row r="39" spans="1:6">
      <c r="A39" s="22" t="s">
        <v>21</v>
      </c>
      <c r="B39" s="16" t="s">
        <v>22</v>
      </c>
      <c r="C39" s="25">
        <v>55000</v>
      </c>
      <c r="D39" s="25">
        <v>52000</v>
      </c>
      <c r="E39" s="25">
        <v>35256.639999999999</v>
      </c>
      <c r="F39" s="25">
        <v>67.80123076923077</v>
      </c>
    </row>
    <row r="40" spans="1:6" ht="31.2">
      <c r="A40" s="22" t="s">
        <v>166</v>
      </c>
      <c r="B40" s="16" t="s">
        <v>23</v>
      </c>
      <c r="C40" s="25">
        <v>5142100</v>
      </c>
      <c r="D40" s="25">
        <v>3670900</v>
      </c>
      <c r="E40" s="25">
        <v>1969302.4100000001</v>
      </c>
      <c r="F40" s="25">
        <v>53.646310441581093</v>
      </c>
    </row>
    <row r="41" spans="1:6">
      <c r="A41" s="22" t="s">
        <v>167</v>
      </c>
      <c r="B41" s="16" t="s">
        <v>24</v>
      </c>
      <c r="C41" s="25">
        <v>1777000</v>
      </c>
      <c r="D41" s="25">
        <v>1187100</v>
      </c>
      <c r="E41" s="25">
        <v>870645.02</v>
      </c>
      <c r="F41" s="25">
        <v>73.342180102771465</v>
      </c>
    </row>
    <row r="42" spans="1:6" ht="31.2">
      <c r="A42" s="22" t="s">
        <v>168</v>
      </c>
      <c r="B42" s="16" t="s">
        <v>25</v>
      </c>
      <c r="C42" s="25">
        <v>171550</v>
      </c>
      <c r="D42" s="25">
        <v>132300</v>
      </c>
      <c r="E42" s="25">
        <v>62795.93</v>
      </c>
      <c r="F42" s="25">
        <v>47.464799697656836</v>
      </c>
    </row>
    <row r="43" spans="1:6">
      <c r="A43" s="22" t="s">
        <v>169</v>
      </c>
      <c r="B43" s="16" t="s">
        <v>26</v>
      </c>
      <c r="C43" s="25">
        <v>2618250</v>
      </c>
      <c r="D43" s="25">
        <v>1869200</v>
      </c>
      <c r="E43" s="25">
        <v>904027.66</v>
      </c>
      <c r="F43" s="25">
        <v>48.364415792852562</v>
      </c>
    </row>
    <row r="44" spans="1:6">
      <c r="A44" s="22" t="s">
        <v>170</v>
      </c>
      <c r="B44" s="16" t="s">
        <v>27</v>
      </c>
      <c r="C44" s="25">
        <v>227600</v>
      </c>
      <c r="D44" s="25">
        <v>137300</v>
      </c>
      <c r="E44" s="25">
        <v>98001.29</v>
      </c>
      <c r="F44" s="25">
        <v>71.377487254187912</v>
      </c>
    </row>
    <row r="45" spans="1:6" ht="31.2">
      <c r="A45" s="22" t="s">
        <v>171</v>
      </c>
      <c r="B45" s="16" t="s">
        <v>28</v>
      </c>
      <c r="C45" s="25">
        <v>347700</v>
      </c>
      <c r="D45" s="25">
        <v>345000</v>
      </c>
      <c r="E45" s="25">
        <v>33832.51</v>
      </c>
      <c r="F45" s="25">
        <v>9.8065246376811608</v>
      </c>
    </row>
    <row r="46" spans="1:6" ht="46.8">
      <c r="A46" s="22" t="s">
        <v>29</v>
      </c>
      <c r="B46" s="16" t="s">
        <v>30</v>
      </c>
      <c r="C46" s="25">
        <v>2240</v>
      </c>
      <c r="D46" s="25">
        <v>2240</v>
      </c>
      <c r="E46" s="25">
        <v>2040</v>
      </c>
      <c r="F46" s="25">
        <v>91.071428571428569</v>
      </c>
    </row>
    <row r="47" spans="1:6" ht="46.8">
      <c r="A47" s="22" t="s">
        <v>31</v>
      </c>
      <c r="B47" s="16" t="s">
        <v>32</v>
      </c>
      <c r="C47" s="25">
        <v>2240</v>
      </c>
      <c r="D47" s="25">
        <v>2240</v>
      </c>
      <c r="E47" s="25">
        <v>2040</v>
      </c>
      <c r="F47" s="25">
        <v>91.071428571428569</v>
      </c>
    </row>
    <row r="48" spans="1:6">
      <c r="A48" s="22" t="s">
        <v>37</v>
      </c>
      <c r="B48" s="16" t="s">
        <v>38</v>
      </c>
      <c r="C48" s="25">
        <v>261500</v>
      </c>
      <c r="D48" s="25">
        <v>198400</v>
      </c>
      <c r="E48" s="25">
        <v>164216.18</v>
      </c>
      <c r="F48" s="25">
        <v>82.770252016129035</v>
      </c>
    </row>
    <row r="49" spans="1:6" ht="46.8">
      <c r="A49" s="21" t="s">
        <v>41</v>
      </c>
      <c r="B49" s="15" t="s">
        <v>42</v>
      </c>
      <c r="C49" s="24">
        <v>50000</v>
      </c>
      <c r="D49" s="24">
        <v>25000</v>
      </c>
      <c r="E49" s="24">
        <v>22200</v>
      </c>
      <c r="F49" s="24">
        <v>88.8</v>
      </c>
    </row>
    <row r="50" spans="1:6">
      <c r="A50" s="22" t="s">
        <v>3</v>
      </c>
      <c r="B50" s="16" t="s">
        <v>4</v>
      </c>
      <c r="C50" s="25">
        <v>50000</v>
      </c>
      <c r="D50" s="25">
        <v>25000</v>
      </c>
      <c r="E50" s="25">
        <v>22200</v>
      </c>
      <c r="F50" s="25">
        <v>88.8</v>
      </c>
    </row>
    <row r="51" spans="1:6">
      <c r="A51" s="22" t="s">
        <v>13</v>
      </c>
      <c r="B51" s="16" t="s">
        <v>14</v>
      </c>
      <c r="C51" s="25">
        <v>50000</v>
      </c>
      <c r="D51" s="25">
        <v>25000</v>
      </c>
      <c r="E51" s="25">
        <v>22200</v>
      </c>
      <c r="F51" s="25">
        <v>88.8</v>
      </c>
    </row>
    <row r="52" spans="1:6" ht="46.8">
      <c r="A52" s="22" t="s">
        <v>29</v>
      </c>
      <c r="B52" s="16" t="s">
        <v>30</v>
      </c>
      <c r="C52" s="25">
        <v>50000</v>
      </c>
      <c r="D52" s="25">
        <v>25000</v>
      </c>
      <c r="E52" s="25">
        <v>22200</v>
      </c>
      <c r="F52" s="25">
        <v>88.8</v>
      </c>
    </row>
    <row r="53" spans="1:6" ht="46.8">
      <c r="A53" s="22" t="s">
        <v>31</v>
      </c>
      <c r="B53" s="16" t="s">
        <v>32</v>
      </c>
      <c r="C53" s="25">
        <v>50000</v>
      </c>
      <c r="D53" s="25">
        <v>25000</v>
      </c>
      <c r="E53" s="25">
        <v>22200</v>
      </c>
      <c r="F53" s="25">
        <v>88.8</v>
      </c>
    </row>
    <row r="54" spans="1:6" ht="31.2">
      <c r="A54" s="21" t="s">
        <v>43</v>
      </c>
      <c r="B54" s="15" t="s">
        <v>44</v>
      </c>
      <c r="C54" s="24">
        <v>2576170</v>
      </c>
      <c r="D54" s="24">
        <v>1605200</v>
      </c>
      <c r="E54" s="24">
        <v>932650.78999999992</v>
      </c>
      <c r="F54" s="24">
        <v>58.101843384001981</v>
      </c>
    </row>
    <row r="55" spans="1:6">
      <c r="A55" s="22" t="s">
        <v>3</v>
      </c>
      <c r="B55" s="16" t="s">
        <v>4</v>
      </c>
      <c r="C55" s="25">
        <v>2576170</v>
      </c>
      <c r="D55" s="25">
        <v>1605200</v>
      </c>
      <c r="E55" s="25">
        <v>932650.78999999992</v>
      </c>
      <c r="F55" s="25">
        <v>58.101843384001981</v>
      </c>
    </row>
    <row r="56" spans="1:6">
      <c r="A56" s="22" t="s">
        <v>13</v>
      </c>
      <c r="B56" s="16" t="s">
        <v>14</v>
      </c>
      <c r="C56" s="25">
        <v>1926170</v>
      </c>
      <c r="D56" s="25">
        <v>1005200</v>
      </c>
      <c r="E56" s="25">
        <v>566019</v>
      </c>
      <c r="F56" s="25">
        <v>56.309092717867095</v>
      </c>
    </row>
    <row r="57" spans="1:6" ht="31.2">
      <c r="A57" s="22" t="s">
        <v>15</v>
      </c>
      <c r="B57" s="16" t="s">
        <v>16</v>
      </c>
      <c r="C57" s="25">
        <v>700000</v>
      </c>
      <c r="D57" s="25">
        <v>558200</v>
      </c>
      <c r="E57" s="25">
        <v>248429</v>
      </c>
      <c r="F57" s="25">
        <v>44.505374417771407</v>
      </c>
    </row>
    <row r="58" spans="1:6">
      <c r="A58" s="22" t="s">
        <v>19</v>
      </c>
      <c r="B58" s="16" t="s">
        <v>20</v>
      </c>
      <c r="C58" s="25">
        <v>1226170</v>
      </c>
      <c r="D58" s="25">
        <v>447000</v>
      </c>
      <c r="E58" s="25">
        <v>317590</v>
      </c>
      <c r="F58" s="25">
        <v>71.049217002237143</v>
      </c>
    </row>
    <row r="59" spans="1:6">
      <c r="A59" s="22" t="s">
        <v>176</v>
      </c>
      <c r="B59" s="16" t="s">
        <v>35</v>
      </c>
      <c r="C59" s="25">
        <v>300000</v>
      </c>
      <c r="D59" s="25">
        <v>250000</v>
      </c>
      <c r="E59" s="25">
        <v>181365.58</v>
      </c>
      <c r="F59" s="25">
        <v>72.546232000000003</v>
      </c>
    </row>
    <row r="60" spans="1:6">
      <c r="A60" s="22" t="s">
        <v>177</v>
      </c>
      <c r="B60" s="16" t="s">
        <v>36</v>
      </c>
      <c r="C60" s="25">
        <v>300000</v>
      </c>
      <c r="D60" s="25">
        <v>250000</v>
      </c>
      <c r="E60" s="25">
        <v>181365.58</v>
      </c>
      <c r="F60" s="25">
        <v>72.546232000000003</v>
      </c>
    </row>
    <row r="61" spans="1:6">
      <c r="A61" s="22" t="s">
        <v>37</v>
      </c>
      <c r="B61" s="16" t="s">
        <v>38</v>
      </c>
      <c r="C61" s="25">
        <v>350000</v>
      </c>
      <c r="D61" s="25">
        <v>350000</v>
      </c>
      <c r="E61" s="25">
        <v>185266.21</v>
      </c>
      <c r="F61" s="25">
        <v>52.933202857142859</v>
      </c>
    </row>
    <row r="62" spans="1:6" ht="31.2">
      <c r="A62" s="21" t="s">
        <v>178</v>
      </c>
      <c r="B62" s="15" t="s">
        <v>45</v>
      </c>
      <c r="C62" s="24">
        <v>22535284</v>
      </c>
      <c r="D62" s="24">
        <v>18299884</v>
      </c>
      <c r="E62" s="24">
        <v>14558289.68</v>
      </c>
      <c r="F62" s="24">
        <v>79.553999795845698</v>
      </c>
    </row>
    <row r="63" spans="1:6">
      <c r="A63" s="22" t="s">
        <v>3</v>
      </c>
      <c r="B63" s="16" t="s">
        <v>4</v>
      </c>
      <c r="C63" s="25">
        <v>22535284</v>
      </c>
      <c r="D63" s="25">
        <v>18299884</v>
      </c>
      <c r="E63" s="25">
        <v>14558289.68</v>
      </c>
      <c r="F63" s="25">
        <v>79.553999795845698</v>
      </c>
    </row>
    <row r="64" spans="1:6">
      <c r="A64" s="22" t="s">
        <v>174</v>
      </c>
      <c r="B64" s="16" t="s">
        <v>33</v>
      </c>
      <c r="C64" s="25">
        <v>22535284</v>
      </c>
      <c r="D64" s="25">
        <v>18299884</v>
      </c>
      <c r="E64" s="25">
        <v>14558289.68</v>
      </c>
      <c r="F64" s="25">
        <v>79.553999795845698</v>
      </c>
    </row>
    <row r="65" spans="1:6" ht="46.8">
      <c r="A65" s="22" t="s">
        <v>175</v>
      </c>
      <c r="B65" s="16" t="s">
        <v>34</v>
      </c>
      <c r="C65" s="25">
        <v>22535284</v>
      </c>
      <c r="D65" s="25">
        <v>18299884</v>
      </c>
      <c r="E65" s="25">
        <v>14558289.68</v>
      </c>
      <c r="F65" s="25">
        <v>79.553999795845698</v>
      </c>
    </row>
    <row r="66" spans="1:6">
      <c r="A66" s="21" t="s">
        <v>5</v>
      </c>
      <c r="B66" s="15" t="s">
        <v>46</v>
      </c>
      <c r="C66" s="24">
        <v>9140135</v>
      </c>
      <c r="D66" s="24">
        <v>7053335</v>
      </c>
      <c r="E66" s="24">
        <v>5647054.9299999997</v>
      </c>
      <c r="F66" s="24">
        <v>80.062196535397788</v>
      </c>
    </row>
    <row r="67" spans="1:6">
      <c r="A67" s="22" t="s">
        <v>3</v>
      </c>
      <c r="B67" s="16" t="s">
        <v>4</v>
      </c>
      <c r="C67" s="25">
        <v>9140135</v>
      </c>
      <c r="D67" s="25">
        <v>7053335</v>
      </c>
      <c r="E67" s="25">
        <v>5647054.9299999997</v>
      </c>
      <c r="F67" s="25">
        <v>80.062196535397788</v>
      </c>
    </row>
    <row r="68" spans="1:6">
      <c r="A68" s="22" t="s">
        <v>174</v>
      </c>
      <c r="B68" s="16" t="s">
        <v>33</v>
      </c>
      <c r="C68" s="25">
        <v>9140135</v>
      </c>
      <c r="D68" s="25">
        <v>7053335</v>
      </c>
      <c r="E68" s="25">
        <v>5647054.9299999997</v>
      </c>
      <c r="F68" s="25">
        <v>80.062196535397788</v>
      </c>
    </row>
    <row r="69" spans="1:6" ht="46.8">
      <c r="A69" s="22" t="s">
        <v>175</v>
      </c>
      <c r="B69" s="16" t="s">
        <v>34</v>
      </c>
      <c r="C69" s="25">
        <v>9140135</v>
      </c>
      <c r="D69" s="25">
        <v>7053335</v>
      </c>
      <c r="E69" s="25">
        <v>5647054.9299999997</v>
      </c>
      <c r="F69" s="25">
        <v>80.062196535397788</v>
      </c>
    </row>
    <row r="70" spans="1:6" ht="62.4">
      <c r="A70" s="21" t="s">
        <v>9</v>
      </c>
      <c r="B70" s="15" t="s">
        <v>47</v>
      </c>
      <c r="C70" s="24">
        <v>11765200</v>
      </c>
      <c r="D70" s="24">
        <v>9017478</v>
      </c>
      <c r="E70" s="24">
        <v>6082607.4199999999</v>
      </c>
      <c r="F70" s="24">
        <v>67.453532129493411</v>
      </c>
    </row>
    <row r="71" spans="1:6">
      <c r="A71" s="22" t="s">
        <v>3</v>
      </c>
      <c r="B71" s="16" t="s">
        <v>4</v>
      </c>
      <c r="C71" s="25">
        <v>11765200</v>
      </c>
      <c r="D71" s="25">
        <v>9017478</v>
      </c>
      <c r="E71" s="25">
        <v>6082607.4199999999</v>
      </c>
      <c r="F71" s="25">
        <v>67.453532129493411</v>
      </c>
    </row>
    <row r="72" spans="1:6">
      <c r="A72" s="22" t="s">
        <v>174</v>
      </c>
      <c r="B72" s="16" t="s">
        <v>33</v>
      </c>
      <c r="C72" s="25">
        <v>11765200</v>
      </c>
      <c r="D72" s="25">
        <v>9017478</v>
      </c>
      <c r="E72" s="25">
        <v>6082607.4199999999</v>
      </c>
      <c r="F72" s="25">
        <v>67.453532129493411</v>
      </c>
    </row>
    <row r="73" spans="1:6" ht="46.8">
      <c r="A73" s="22" t="s">
        <v>175</v>
      </c>
      <c r="B73" s="16" t="s">
        <v>34</v>
      </c>
      <c r="C73" s="25">
        <v>11765200</v>
      </c>
      <c r="D73" s="25">
        <v>9017478</v>
      </c>
      <c r="E73" s="25">
        <v>6082607.4199999999</v>
      </c>
      <c r="F73" s="25">
        <v>67.453532129493411</v>
      </c>
    </row>
    <row r="74" spans="1:6" ht="31.2">
      <c r="A74" s="21" t="s">
        <v>179</v>
      </c>
      <c r="B74" s="15" t="s">
        <v>48</v>
      </c>
      <c r="C74" s="24">
        <v>1629600</v>
      </c>
      <c r="D74" s="24">
        <v>1224000</v>
      </c>
      <c r="E74" s="24">
        <v>1052802.68</v>
      </c>
      <c r="F74" s="24">
        <v>86.013290849673197</v>
      </c>
    </row>
    <row r="75" spans="1:6">
      <c r="A75" s="22" t="s">
        <v>3</v>
      </c>
      <c r="B75" s="16" t="s">
        <v>4</v>
      </c>
      <c r="C75" s="25">
        <v>1629600</v>
      </c>
      <c r="D75" s="25">
        <v>1224000</v>
      </c>
      <c r="E75" s="25">
        <v>1052802.68</v>
      </c>
      <c r="F75" s="25">
        <v>86.013290849673197</v>
      </c>
    </row>
    <row r="76" spans="1:6">
      <c r="A76" s="22" t="s">
        <v>174</v>
      </c>
      <c r="B76" s="16" t="s">
        <v>33</v>
      </c>
      <c r="C76" s="25">
        <v>1629600</v>
      </c>
      <c r="D76" s="25">
        <v>1224000</v>
      </c>
      <c r="E76" s="25">
        <v>1052802.68</v>
      </c>
      <c r="F76" s="25">
        <v>86.013290849673197</v>
      </c>
    </row>
    <row r="77" spans="1:6" ht="46.8">
      <c r="A77" s="22" t="s">
        <v>175</v>
      </c>
      <c r="B77" s="16" t="s">
        <v>34</v>
      </c>
      <c r="C77" s="25">
        <v>1629600</v>
      </c>
      <c r="D77" s="25">
        <v>1224000</v>
      </c>
      <c r="E77" s="25">
        <v>1052802.68</v>
      </c>
      <c r="F77" s="25">
        <v>86.013290849673197</v>
      </c>
    </row>
    <row r="78" spans="1:6" ht="31.2">
      <c r="A78" s="21" t="s">
        <v>180</v>
      </c>
      <c r="B78" s="15" t="s">
        <v>50</v>
      </c>
      <c r="C78" s="24">
        <v>4999900</v>
      </c>
      <c r="D78" s="24">
        <v>3582600</v>
      </c>
      <c r="E78" s="24">
        <v>2091500</v>
      </c>
      <c r="F78" s="24">
        <v>58.379389270362303</v>
      </c>
    </row>
    <row r="79" spans="1:6">
      <c r="A79" s="22" t="s">
        <v>3</v>
      </c>
      <c r="B79" s="16" t="s">
        <v>4</v>
      </c>
      <c r="C79" s="25">
        <v>4999900</v>
      </c>
      <c r="D79" s="25">
        <v>3582600</v>
      </c>
      <c r="E79" s="25">
        <v>2091500</v>
      </c>
      <c r="F79" s="25">
        <v>58.379389270362303</v>
      </c>
    </row>
    <row r="80" spans="1:6">
      <c r="A80" s="22" t="s">
        <v>13</v>
      </c>
      <c r="B80" s="16" t="s">
        <v>14</v>
      </c>
      <c r="C80" s="25">
        <v>999900</v>
      </c>
      <c r="D80" s="25">
        <v>751900</v>
      </c>
      <c r="E80" s="25">
        <v>31000</v>
      </c>
      <c r="F80" s="25">
        <v>4.1228886820055859</v>
      </c>
    </row>
    <row r="81" spans="1:6" ht="31.2">
      <c r="A81" s="22" t="s">
        <v>15</v>
      </c>
      <c r="B81" s="16" t="s">
        <v>16</v>
      </c>
      <c r="C81" s="25">
        <v>89900</v>
      </c>
      <c r="D81" s="25">
        <v>89900</v>
      </c>
      <c r="E81" s="25">
        <v>21000</v>
      </c>
      <c r="F81" s="25">
        <v>23.359288097886541</v>
      </c>
    </row>
    <row r="82" spans="1:6">
      <c r="A82" s="22" t="s">
        <v>19</v>
      </c>
      <c r="B82" s="16" t="s">
        <v>20</v>
      </c>
      <c r="C82" s="25">
        <v>910000</v>
      </c>
      <c r="D82" s="25">
        <v>662000</v>
      </c>
      <c r="E82" s="25">
        <v>10000</v>
      </c>
      <c r="F82" s="25">
        <v>1.5105740181268883</v>
      </c>
    </row>
    <row r="83" spans="1:6">
      <c r="A83" s="22" t="s">
        <v>176</v>
      </c>
      <c r="B83" s="16" t="s">
        <v>35</v>
      </c>
      <c r="C83" s="25">
        <v>4000000</v>
      </c>
      <c r="D83" s="25">
        <v>2830700</v>
      </c>
      <c r="E83" s="25">
        <v>2060500</v>
      </c>
      <c r="F83" s="25">
        <v>72.791182393047663</v>
      </c>
    </row>
    <row r="84" spans="1:6">
      <c r="A84" s="22" t="s">
        <v>177</v>
      </c>
      <c r="B84" s="16" t="s">
        <v>36</v>
      </c>
      <c r="C84" s="25">
        <v>4000000</v>
      </c>
      <c r="D84" s="25">
        <v>2830700</v>
      </c>
      <c r="E84" s="25">
        <v>2060500</v>
      </c>
      <c r="F84" s="25">
        <v>72.791182393047663</v>
      </c>
    </row>
    <row r="85" spans="1:6" ht="31.2">
      <c r="A85" s="21" t="s">
        <v>155</v>
      </c>
      <c r="B85" s="15" t="s">
        <v>156</v>
      </c>
      <c r="C85" s="24">
        <v>0</v>
      </c>
      <c r="D85" s="24">
        <v>0</v>
      </c>
      <c r="E85" s="24">
        <v>0</v>
      </c>
      <c r="F85" s="24">
        <v>0</v>
      </c>
    </row>
    <row r="86" spans="1:6">
      <c r="A86" s="22" t="s">
        <v>3</v>
      </c>
      <c r="B86" s="16" t="s">
        <v>4</v>
      </c>
      <c r="C86" s="25">
        <v>0</v>
      </c>
      <c r="D86" s="25">
        <v>0</v>
      </c>
      <c r="E86" s="25">
        <v>0</v>
      </c>
      <c r="F86" s="25">
        <v>0</v>
      </c>
    </row>
    <row r="87" spans="1:6">
      <c r="A87" s="22" t="s">
        <v>13</v>
      </c>
      <c r="B87" s="16" t="s">
        <v>14</v>
      </c>
      <c r="C87" s="25">
        <v>0</v>
      </c>
      <c r="D87" s="25">
        <v>0</v>
      </c>
      <c r="E87" s="25">
        <v>0</v>
      </c>
      <c r="F87" s="25">
        <v>0</v>
      </c>
    </row>
    <row r="88" spans="1:6">
      <c r="A88" s="22" t="s">
        <v>19</v>
      </c>
      <c r="B88" s="16" t="s">
        <v>20</v>
      </c>
      <c r="C88" s="25">
        <v>0</v>
      </c>
      <c r="D88" s="25">
        <v>0</v>
      </c>
      <c r="E88" s="25">
        <v>0</v>
      </c>
      <c r="F88" s="25">
        <v>0</v>
      </c>
    </row>
    <row r="89" spans="1:6" ht="31.2">
      <c r="A89" s="21" t="s">
        <v>181</v>
      </c>
      <c r="B89" s="15" t="s">
        <v>51</v>
      </c>
      <c r="C89" s="24">
        <v>12041000</v>
      </c>
      <c r="D89" s="24">
        <v>9757000</v>
      </c>
      <c r="E89" s="24">
        <v>6362551.1499999994</v>
      </c>
      <c r="F89" s="24">
        <v>65.210117351644968</v>
      </c>
    </row>
    <row r="90" spans="1:6">
      <c r="A90" s="22" t="s">
        <v>3</v>
      </c>
      <c r="B90" s="16" t="s">
        <v>4</v>
      </c>
      <c r="C90" s="25">
        <v>12041000</v>
      </c>
      <c r="D90" s="25">
        <v>9757000</v>
      </c>
      <c r="E90" s="25">
        <v>6362551.1499999994</v>
      </c>
      <c r="F90" s="25">
        <v>65.210117351644968</v>
      </c>
    </row>
    <row r="91" spans="1:6">
      <c r="A91" s="22" t="s">
        <v>13</v>
      </c>
      <c r="B91" s="16" t="s">
        <v>14</v>
      </c>
      <c r="C91" s="25">
        <v>12041000</v>
      </c>
      <c r="D91" s="25">
        <v>9757000</v>
      </c>
      <c r="E91" s="25">
        <v>6362551.1499999994</v>
      </c>
      <c r="F91" s="25">
        <v>65.210117351644968</v>
      </c>
    </row>
    <row r="92" spans="1:6" ht="31.2">
      <c r="A92" s="22" t="s">
        <v>15</v>
      </c>
      <c r="B92" s="16" t="s">
        <v>16</v>
      </c>
      <c r="C92" s="25">
        <v>59400</v>
      </c>
      <c r="D92" s="25">
        <v>59400</v>
      </c>
      <c r="E92" s="25">
        <v>52300</v>
      </c>
      <c r="F92" s="25">
        <v>88.047138047138048</v>
      </c>
    </row>
    <row r="93" spans="1:6">
      <c r="A93" s="22" t="s">
        <v>19</v>
      </c>
      <c r="B93" s="16" t="s">
        <v>20</v>
      </c>
      <c r="C93" s="25">
        <v>10975900</v>
      </c>
      <c r="D93" s="25">
        <v>8814900</v>
      </c>
      <c r="E93" s="25">
        <v>5932379.7699999996</v>
      </c>
      <c r="F93" s="25">
        <v>67.29945626155714</v>
      </c>
    </row>
    <row r="94" spans="1:6" ht="31.2">
      <c r="A94" s="22" t="s">
        <v>166</v>
      </c>
      <c r="B94" s="16" t="s">
        <v>23</v>
      </c>
      <c r="C94" s="25">
        <v>1005700</v>
      </c>
      <c r="D94" s="25">
        <v>882700</v>
      </c>
      <c r="E94" s="25">
        <v>377871.37999999995</v>
      </c>
      <c r="F94" s="25">
        <v>42.808585023224197</v>
      </c>
    </row>
    <row r="95" spans="1:6" ht="31.2">
      <c r="A95" s="22" t="s">
        <v>168</v>
      </c>
      <c r="B95" s="16" t="s">
        <v>25</v>
      </c>
      <c r="C95" s="25">
        <v>6000</v>
      </c>
      <c r="D95" s="25">
        <v>5800</v>
      </c>
      <c r="E95" s="25">
        <v>0</v>
      </c>
      <c r="F95" s="25">
        <v>0</v>
      </c>
    </row>
    <row r="96" spans="1:6">
      <c r="A96" s="22" t="s">
        <v>169</v>
      </c>
      <c r="B96" s="16" t="s">
        <v>26</v>
      </c>
      <c r="C96" s="25">
        <v>9900</v>
      </c>
      <c r="D96" s="25">
        <v>8600</v>
      </c>
      <c r="E96" s="25">
        <v>1712.72</v>
      </c>
      <c r="F96" s="25">
        <v>19.915348837209301</v>
      </c>
    </row>
    <row r="97" spans="1:6" ht="31.2">
      <c r="A97" s="22" t="s">
        <v>171</v>
      </c>
      <c r="B97" s="16" t="s">
        <v>28</v>
      </c>
      <c r="C97" s="25">
        <v>989800</v>
      </c>
      <c r="D97" s="25">
        <v>868300</v>
      </c>
      <c r="E97" s="25">
        <v>376158.66</v>
      </c>
      <c r="F97" s="25">
        <v>43.321278360013814</v>
      </c>
    </row>
    <row r="98" spans="1:6">
      <c r="A98" s="21" t="s">
        <v>219</v>
      </c>
      <c r="B98" s="15" t="s">
        <v>117</v>
      </c>
      <c r="C98" s="24">
        <v>3000</v>
      </c>
      <c r="D98" s="24">
        <v>3000</v>
      </c>
      <c r="E98" s="24">
        <v>3000</v>
      </c>
      <c r="F98" s="24">
        <v>100</v>
      </c>
    </row>
    <row r="99" spans="1:6">
      <c r="A99" s="22" t="s">
        <v>3</v>
      </c>
      <c r="B99" s="16" t="s">
        <v>4</v>
      </c>
      <c r="C99" s="25">
        <v>3000</v>
      </c>
      <c r="D99" s="25">
        <v>3000</v>
      </c>
      <c r="E99" s="25">
        <v>3000</v>
      </c>
      <c r="F99" s="25">
        <v>100</v>
      </c>
    </row>
    <row r="100" spans="1:6">
      <c r="A100" s="22" t="s">
        <v>13</v>
      </c>
      <c r="B100" s="16" t="s">
        <v>14</v>
      </c>
      <c r="C100" s="25">
        <v>3000</v>
      </c>
      <c r="D100" s="25">
        <v>3000</v>
      </c>
      <c r="E100" s="25">
        <v>3000</v>
      </c>
      <c r="F100" s="25">
        <v>100</v>
      </c>
    </row>
    <row r="101" spans="1:6">
      <c r="A101" s="22" t="s">
        <v>19</v>
      </c>
      <c r="B101" s="16" t="s">
        <v>20</v>
      </c>
      <c r="C101" s="25">
        <v>3000</v>
      </c>
      <c r="D101" s="25">
        <v>3000</v>
      </c>
      <c r="E101" s="25">
        <v>3000</v>
      </c>
      <c r="F101" s="25">
        <v>100</v>
      </c>
    </row>
    <row r="102" spans="1:6" ht="31.2">
      <c r="A102" s="21" t="s">
        <v>183</v>
      </c>
      <c r="B102" s="15" t="s">
        <v>52</v>
      </c>
      <c r="C102" s="24">
        <v>122000</v>
      </c>
      <c r="D102" s="24">
        <v>122000</v>
      </c>
      <c r="E102" s="24">
        <v>105295</v>
      </c>
      <c r="F102" s="24">
        <v>86.307377049180317</v>
      </c>
    </row>
    <row r="103" spans="1:6">
      <c r="A103" s="22" t="s">
        <v>3</v>
      </c>
      <c r="B103" s="16" t="s">
        <v>4</v>
      </c>
      <c r="C103" s="25">
        <v>122000</v>
      </c>
      <c r="D103" s="25">
        <v>122000</v>
      </c>
      <c r="E103" s="25">
        <v>105295</v>
      </c>
      <c r="F103" s="25">
        <v>86.307377049180317</v>
      </c>
    </row>
    <row r="104" spans="1:6">
      <c r="A104" s="22" t="s">
        <v>37</v>
      </c>
      <c r="B104" s="16" t="s">
        <v>38</v>
      </c>
      <c r="C104" s="25">
        <v>122000</v>
      </c>
      <c r="D104" s="25">
        <v>122000</v>
      </c>
      <c r="E104" s="25">
        <v>105295</v>
      </c>
      <c r="F104" s="25">
        <v>86.307377049180317</v>
      </c>
    </row>
    <row r="105" spans="1:6" ht="46.8">
      <c r="A105" s="21" t="s">
        <v>218</v>
      </c>
      <c r="B105" s="15" t="s">
        <v>53</v>
      </c>
      <c r="C105" s="24">
        <v>91000</v>
      </c>
      <c r="D105" s="24">
        <v>91000</v>
      </c>
      <c r="E105" s="24">
        <v>37442.1</v>
      </c>
      <c r="F105" s="24">
        <v>41.145164835164834</v>
      </c>
    </row>
    <row r="106" spans="1:6">
      <c r="A106" s="22" t="s">
        <v>3</v>
      </c>
      <c r="B106" s="16" t="s">
        <v>4</v>
      </c>
      <c r="C106" s="25">
        <v>91000</v>
      </c>
      <c r="D106" s="25">
        <v>91000</v>
      </c>
      <c r="E106" s="25">
        <v>37442.1</v>
      </c>
      <c r="F106" s="25">
        <v>41.145164835164834</v>
      </c>
    </row>
    <row r="107" spans="1:6">
      <c r="A107" s="22" t="s">
        <v>13</v>
      </c>
      <c r="B107" s="16" t="s">
        <v>14</v>
      </c>
      <c r="C107" s="25">
        <v>91000</v>
      </c>
      <c r="D107" s="25">
        <v>91000</v>
      </c>
      <c r="E107" s="25">
        <v>37442.1</v>
      </c>
      <c r="F107" s="25">
        <v>41.145164835164834</v>
      </c>
    </row>
    <row r="108" spans="1:6">
      <c r="A108" s="22" t="s">
        <v>19</v>
      </c>
      <c r="B108" s="16" t="s">
        <v>20</v>
      </c>
      <c r="C108" s="25">
        <v>91000</v>
      </c>
      <c r="D108" s="25">
        <v>91000</v>
      </c>
      <c r="E108" s="25">
        <v>37442.1</v>
      </c>
      <c r="F108" s="25">
        <v>41.145164835164834</v>
      </c>
    </row>
    <row r="109" spans="1:6" ht="31.2">
      <c r="A109" s="21" t="s">
        <v>184</v>
      </c>
      <c r="B109" s="15" t="s">
        <v>54</v>
      </c>
      <c r="C109" s="24">
        <v>21287101</v>
      </c>
      <c r="D109" s="24">
        <v>16663401</v>
      </c>
      <c r="E109" s="24">
        <v>13985447.130000001</v>
      </c>
      <c r="F109" s="24">
        <v>83.929127853311584</v>
      </c>
    </row>
    <row r="110" spans="1:6">
      <c r="A110" s="22" t="s">
        <v>3</v>
      </c>
      <c r="B110" s="16" t="s">
        <v>4</v>
      </c>
      <c r="C110" s="25">
        <v>21287101</v>
      </c>
      <c r="D110" s="25">
        <v>16663401</v>
      </c>
      <c r="E110" s="25">
        <v>13985447.130000001</v>
      </c>
      <c r="F110" s="25">
        <v>83.929127853311584</v>
      </c>
    </row>
    <row r="111" spans="1:6" ht="31.2">
      <c r="A111" s="22" t="s">
        <v>5</v>
      </c>
      <c r="B111" s="16" t="s">
        <v>6</v>
      </c>
      <c r="C111" s="25">
        <v>18973100</v>
      </c>
      <c r="D111" s="25">
        <v>15089100</v>
      </c>
      <c r="E111" s="25">
        <v>12738175.370000001</v>
      </c>
      <c r="F111" s="25">
        <v>84.41971602017351</v>
      </c>
    </row>
    <row r="112" spans="1:6">
      <c r="A112" s="22" t="s">
        <v>7</v>
      </c>
      <c r="B112" s="16" t="s">
        <v>8</v>
      </c>
      <c r="C112" s="25">
        <v>15554200</v>
      </c>
      <c r="D112" s="25">
        <v>12370200</v>
      </c>
      <c r="E112" s="25">
        <v>10438968.220000001</v>
      </c>
      <c r="F112" s="25">
        <v>84.388031074679475</v>
      </c>
    </row>
    <row r="113" spans="1:6">
      <c r="A113" s="22" t="s">
        <v>9</v>
      </c>
      <c r="B113" s="16" t="s">
        <v>10</v>
      </c>
      <c r="C113" s="25">
        <v>15554200</v>
      </c>
      <c r="D113" s="25">
        <v>12370200</v>
      </c>
      <c r="E113" s="25">
        <v>10438968.220000001</v>
      </c>
      <c r="F113" s="25">
        <v>84.388031074679475</v>
      </c>
    </row>
    <row r="114" spans="1:6">
      <c r="A114" s="22" t="s">
        <v>11</v>
      </c>
      <c r="B114" s="16" t="s">
        <v>12</v>
      </c>
      <c r="C114" s="25">
        <v>3418900</v>
      </c>
      <c r="D114" s="25">
        <v>2718900</v>
      </c>
      <c r="E114" s="25">
        <v>2299207.15</v>
      </c>
      <c r="F114" s="25">
        <v>84.563873257567394</v>
      </c>
    </row>
    <row r="115" spans="1:6">
      <c r="A115" s="22" t="s">
        <v>13</v>
      </c>
      <c r="B115" s="16" t="s">
        <v>14</v>
      </c>
      <c r="C115" s="25">
        <v>2314001</v>
      </c>
      <c r="D115" s="25">
        <v>1574301</v>
      </c>
      <c r="E115" s="25">
        <v>1247271.76</v>
      </c>
      <c r="F115" s="25">
        <v>79.227019483567631</v>
      </c>
    </row>
    <row r="116" spans="1:6" ht="31.2">
      <c r="A116" s="22" t="s">
        <v>15</v>
      </c>
      <c r="B116" s="16" t="s">
        <v>16</v>
      </c>
      <c r="C116" s="25">
        <v>1328351</v>
      </c>
      <c r="D116" s="25">
        <v>830351</v>
      </c>
      <c r="E116" s="25">
        <v>760293.58</v>
      </c>
      <c r="F116" s="25">
        <v>91.562914960059047</v>
      </c>
    </row>
    <row r="117" spans="1:6">
      <c r="A117" s="22" t="s">
        <v>19</v>
      </c>
      <c r="B117" s="16" t="s">
        <v>20</v>
      </c>
      <c r="C117" s="25">
        <v>631300</v>
      </c>
      <c r="D117" s="25">
        <v>473000</v>
      </c>
      <c r="E117" s="25">
        <v>335662.52</v>
      </c>
      <c r="F117" s="25">
        <v>70.964591966173359</v>
      </c>
    </row>
    <row r="118" spans="1:6">
      <c r="A118" s="22" t="s">
        <v>21</v>
      </c>
      <c r="B118" s="16" t="s">
        <v>22</v>
      </c>
      <c r="C118" s="25">
        <v>18000</v>
      </c>
      <c r="D118" s="25">
        <v>18000</v>
      </c>
      <c r="E118" s="25">
        <v>18000</v>
      </c>
      <c r="F118" s="25">
        <v>100</v>
      </c>
    </row>
    <row r="119" spans="1:6" ht="31.2">
      <c r="A119" s="22" t="s">
        <v>166</v>
      </c>
      <c r="B119" s="16" t="s">
        <v>23</v>
      </c>
      <c r="C119" s="25">
        <v>327000</v>
      </c>
      <c r="D119" s="25">
        <v>243600</v>
      </c>
      <c r="E119" s="25">
        <v>133315.66</v>
      </c>
      <c r="F119" s="25">
        <v>54.727282430213464</v>
      </c>
    </row>
    <row r="120" spans="1:6">
      <c r="A120" s="22" t="s">
        <v>167</v>
      </c>
      <c r="B120" s="16" t="s">
        <v>24</v>
      </c>
      <c r="C120" s="25">
        <v>47800</v>
      </c>
      <c r="D120" s="25">
        <v>34000</v>
      </c>
      <c r="E120" s="25">
        <v>24614.799999999999</v>
      </c>
      <c r="F120" s="25">
        <v>72.396470588235289</v>
      </c>
    </row>
    <row r="121" spans="1:6" ht="31.2">
      <c r="A121" s="22" t="s">
        <v>168</v>
      </c>
      <c r="B121" s="16" t="s">
        <v>25</v>
      </c>
      <c r="C121" s="25">
        <v>3500</v>
      </c>
      <c r="D121" s="25">
        <v>2800</v>
      </c>
      <c r="E121" s="25">
        <v>564.17999999999995</v>
      </c>
      <c r="F121" s="25">
        <v>20.14928571428571</v>
      </c>
    </row>
    <row r="122" spans="1:6">
      <c r="A122" s="22" t="s">
        <v>169</v>
      </c>
      <c r="B122" s="16" t="s">
        <v>26</v>
      </c>
      <c r="C122" s="25">
        <v>274800</v>
      </c>
      <c r="D122" s="25">
        <v>206100</v>
      </c>
      <c r="E122" s="25">
        <v>107892.44</v>
      </c>
      <c r="F122" s="25">
        <v>52.34955846676371</v>
      </c>
    </row>
    <row r="123" spans="1:6" ht="31.2">
      <c r="A123" s="22" t="s">
        <v>171</v>
      </c>
      <c r="B123" s="16" t="s">
        <v>28</v>
      </c>
      <c r="C123" s="25">
        <v>900</v>
      </c>
      <c r="D123" s="25">
        <v>700</v>
      </c>
      <c r="E123" s="25">
        <v>244.24</v>
      </c>
      <c r="F123" s="25">
        <v>34.891428571428577</v>
      </c>
    </row>
    <row r="124" spans="1:6" ht="46.8">
      <c r="A124" s="22" t="s">
        <v>29</v>
      </c>
      <c r="B124" s="16" t="s">
        <v>30</v>
      </c>
      <c r="C124" s="25">
        <v>9350</v>
      </c>
      <c r="D124" s="25">
        <v>9350</v>
      </c>
      <c r="E124" s="25">
        <v>0</v>
      </c>
      <c r="F124" s="25">
        <v>0</v>
      </c>
    </row>
    <row r="125" spans="1:6" ht="46.8">
      <c r="A125" s="22" t="s">
        <v>31</v>
      </c>
      <c r="B125" s="16" t="s">
        <v>32</v>
      </c>
      <c r="C125" s="25">
        <v>9350</v>
      </c>
      <c r="D125" s="25">
        <v>9350</v>
      </c>
      <c r="E125" s="25">
        <v>0</v>
      </c>
      <c r="F125" s="25">
        <v>0</v>
      </c>
    </row>
    <row r="126" spans="1:6" ht="31.2">
      <c r="A126" s="21" t="s">
        <v>185</v>
      </c>
      <c r="B126" s="15" t="s">
        <v>137</v>
      </c>
      <c r="C126" s="24">
        <v>786030</v>
      </c>
      <c r="D126" s="24">
        <v>635530</v>
      </c>
      <c r="E126" s="24">
        <v>124020</v>
      </c>
      <c r="F126" s="24">
        <v>19.514421034412223</v>
      </c>
    </row>
    <row r="127" spans="1:6">
      <c r="A127" s="22" t="s">
        <v>3</v>
      </c>
      <c r="B127" s="16" t="s">
        <v>4</v>
      </c>
      <c r="C127" s="25">
        <v>786030</v>
      </c>
      <c r="D127" s="25">
        <v>635530</v>
      </c>
      <c r="E127" s="25">
        <v>124020</v>
      </c>
      <c r="F127" s="25">
        <v>19.514421034412223</v>
      </c>
    </row>
    <row r="128" spans="1:6">
      <c r="A128" s="22" t="s">
        <v>13</v>
      </c>
      <c r="B128" s="16" t="s">
        <v>14</v>
      </c>
      <c r="C128" s="25">
        <v>786030</v>
      </c>
      <c r="D128" s="25">
        <v>635530</v>
      </c>
      <c r="E128" s="25">
        <v>124020</v>
      </c>
      <c r="F128" s="25">
        <v>19.514421034412223</v>
      </c>
    </row>
    <row r="129" spans="1:6" ht="31.2">
      <c r="A129" s="22" t="s">
        <v>15</v>
      </c>
      <c r="B129" s="16" t="s">
        <v>16</v>
      </c>
      <c r="C129" s="25">
        <v>351030</v>
      </c>
      <c r="D129" s="25">
        <v>300530</v>
      </c>
      <c r="E129" s="25">
        <v>34020</v>
      </c>
      <c r="F129" s="25">
        <v>11.320001330981933</v>
      </c>
    </row>
    <row r="130" spans="1:6">
      <c r="A130" s="22" t="s">
        <v>19</v>
      </c>
      <c r="B130" s="16" t="s">
        <v>20</v>
      </c>
      <c r="C130" s="25">
        <v>435000</v>
      </c>
      <c r="D130" s="25">
        <v>335000</v>
      </c>
      <c r="E130" s="25">
        <v>90000</v>
      </c>
      <c r="F130" s="25">
        <v>26.865671641791046</v>
      </c>
    </row>
    <row r="131" spans="1:6" ht="31.2">
      <c r="A131" s="21" t="s">
        <v>186</v>
      </c>
      <c r="B131" s="15" t="s">
        <v>55</v>
      </c>
      <c r="C131" s="24">
        <v>2486500</v>
      </c>
      <c r="D131" s="24">
        <v>2486500</v>
      </c>
      <c r="E131" s="24">
        <v>1430036.4</v>
      </c>
      <c r="F131" s="24">
        <v>57.51202091292982</v>
      </c>
    </row>
    <row r="132" spans="1:6">
      <c r="A132" s="22" t="s">
        <v>3</v>
      </c>
      <c r="B132" s="16" t="s">
        <v>4</v>
      </c>
      <c r="C132" s="25">
        <v>2486500</v>
      </c>
      <c r="D132" s="25">
        <v>2486500</v>
      </c>
      <c r="E132" s="25">
        <v>1430036.4</v>
      </c>
      <c r="F132" s="25">
        <v>57.51202091292982</v>
      </c>
    </row>
    <row r="133" spans="1:6">
      <c r="A133" s="22" t="s">
        <v>13</v>
      </c>
      <c r="B133" s="16" t="s">
        <v>14</v>
      </c>
      <c r="C133" s="25">
        <v>2486500</v>
      </c>
      <c r="D133" s="25">
        <v>2486500</v>
      </c>
      <c r="E133" s="25">
        <v>1430036.4</v>
      </c>
      <c r="F133" s="25">
        <v>57.51202091292982</v>
      </c>
    </row>
    <row r="134" spans="1:6" ht="31.2">
      <c r="A134" s="22" t="s">
        <v>15</v>
      </c>
      <c r="B134" s="16" t="s">
        <v>16</v>
      </c>
      <c r="C134" s="25">
        <v>506700</v>
      </c>
      <c r="D134" s="25">
        <v>506700</v>
      </c>
      <c r="E134" s="25">
        <v>125162.4</v>
      </c>
      <c r="F134" s="25">
        <v>24.701480165778566</v>
      </c>
    </row>
    <row r="135" spans="1:6">
      <c r="A135" s="22" t="s">
        <v>19</v>
      </c>
      <c r="B135" s="16" t="s">
        <v>20</v>
      </c>
      <c r="C135" s="25">
        <v>1979800</v>
      </c>
      <c r="D135" s="25">
        <v>1979800</v>
      </c>
      <c r="E135" s="25">
        <v>1304874</v>
      </c>
      <c r="F135" s="25">
        <v>65.909384786342045</v>
      </c>
    </row>
    <row r="136" spans="1:6" ht="31.2">
      <c r="A136" s="21" t="s">
        <v>251</v>
      </c>
      <c r="B136" s="15" t="s">
        <v>252</v>
      </c>
      <c r="C136" s="24">
        <v>590000</v>
      </c>
      <c r="D136" s="24">
        <v>590000</v>
      </c>
      <c r="E136" s="24">
        <v>515422.48</v>
      </c>
      <c r="F136" s="24">
        <v>87.359742372881357</v>
      </c>
    </row>
    <row r="137" spans="1:6">
      <c r="A137" s="22" t="s">
        <v>3</v>
      </c>
      <c r="B137" s="16" t="s">
        <v>4</v>
      </c>
      <c r="C137" s="25">
        <v>590000</v>
      </c>
      <c r="D137" s="25">
        <v>590000</v>
      </c>
      <c r="E137" s="25">
        <v>515422.48</v>
      </c>
      <c r="F137" s="25">
        <v>87.359742372881357</v>
      </c>
    </row>
    <row r="138" spans="1:6">
      <c r="A138" s="22" t="s">
        <v>174</v>
      </c>
      <c r="B138" s="16" t="s">
        <v>33</v>
      </c>
      <c r="C138" s="25">
        <v>590000</v>
      </c>
      <c r="D138" s="25">
        <v>590000</v>
      </c>
      <c r="E138" s="25">
        <v>515422.48</v>
      </c>
      <c r="F138" s="25">
        <v>87.359742372881357</v>
      </c>
    </row>
    <row r="139" spans="1:6" ht="46.8">
      <c r="A139" s="22" t="s">
        <v>175</v>
      </c>
      <c r="B139" s="16" t="s">
        <v>34</v>
      </c>
      <c r="C139" s="25">
        <v>590000</v>
      </c>
      <c r="D139" s="25">
        <v>590000</v>
      </c>
      <c r="E139" s="25">
        <v>515422.48</v>
      </c>
      <c r="F139" s="25">
        <v>87.359742372881357</v>
      </c>
    </row>
    <row r="140" spans="1:6" ht="46.8">
      <c r="A140" s="3" t="s">
        <v>58</v>
      </c>
      <c r="B140" s="4" t="s">
        <v>138</v>
      </c>
      <c r="C140" s="7">
        <v>429368733.63</v>
      </c>
      <c r="D140" s="7">
        <v>315917338.06</v>
      </c>
      <c r="E140" s="7">
        <v>282677729.66000009</v>
      </c>
      <c r="F140" s="7">
        <v>89.478384249462451</v>
      </c>
    </row>
    <row r="141" spans="1:6">
      <c r="A141" s="22" t="s">
        <v>3</v>
      </c>
      <c r="B141" s="16" t="s">
        <v>4</v>
      </c>
      <c r="C141" s="25">
        <v>429368733.63</v>
      </c>
      <c r="D141" s="25">
        <v>315917338.06</v>
      </c>
      <c r="E141" s="25">
        <v>282677729.66000009</v>
      </c>
      <c r="F141" s="25">
        <v>89.478384249462451</v>
      </c>
    </row>
    <row r="142" spans="1:6" ht="31.2">
      <c r="A142" s="22" t="s">
        <v>5</v>
      </c>
      <c r="B142" s="16" t="s">
        <v>6</v>
      </c>
      <c r="C142" s="25">
        <v>349554687.99000001</v>
      </c>
      <c r="D142" s="25">
        <v>256120692.42000002</v>
      </c>
      <c r="E142" s="25">
        <v>242225116.59000003</v>
      </c>
      <c r="F142" s="25">
        <v>94.574598522788122</v>
      </c>
    </row>
    <row r="143" spans="1:6">
      <c r="A143" s="22" t="s">
        <v>7</v>
      </c>
      <c r="B143" s="16" t="s">
        <v>8</v>
      </c>
      <c r="C143" s="25">
        <v>286551485.65999997</v>
      </c>
      <c r="D143" s="25">
        <v>209923456.25</v>
      </c>
      <c r="E143" s="25">
        <v>198540800.95999998</v>
      </c>
      <c r="F143" s="25">
        <v>94.57771156528392</v>
      </c>
    </row>
    <row r="144" spans="1:6">
      <c r="A144" s="22" t="s">
        <v>9</v>
      </c>
      <c r="B144" s="16" t="s">
        <v>10</v>
      </c>
      <c r="C144" s="25">
        <v>286551485.65999997</v>
      </c>
      <c r="D144" s="25">
        <v>209923456.25</v>
      </c>
      <c r="E144" s="25">
        <v>198540800.95999998</v>
      </c>
      <c r="F144" s="25">
        <v>94.57771156528392</v>
      </c>
    </row>
    <row r="145" spans="1:6">
      <c r="A145" s="22" t="s">
        <v>11</v>
      </c>
      <c r="B145" s="16" t="s">
        <v>12</v>
      </c>
      <c r="C145" s="25">
        <v>63003202.330000006</v>
      </c>
      <c r="D145" s="25">
        <v>46197236.170000002</v>
      </c>
      <c r="E145" s="25">
        <v>43684315.630000003</v>
      </c>
      <c r="F145" s="25">
        <v>94.560452641035127</v>
      </c>
    </row>
    <row r="146" spans="1:6">
      <c r="A146" s="22" t="s">
        <v>13</v>
      </c>
      <c r="B146" s="16" t="s">
        <v>14</v>
      </c>
      <c r="C146" s="25">
        <v>75893112.640000001</v>
      </c>
      <c r="D146" s="25">
        <v>56825612.640000001</v>
      </c>
      <c r="E146" s="25">
        <v>38462040.589999996</v>
      </c>
      <c r="F146" s="25">
        <v>67.684339513704174</v>
      </c>
    </row>
    <row r="147" spans="1:6" ht="31.2">
      <c r="A147" s="22" t="s">
        <v>15</v>
      </c>
      <c r="B147" s="16" t="s">
        <v>16</v>
      </c>
      <c r="C147" s="25">
        <v>6204025</v>
      </c>
      <c r="D147" s="25">
        <v>4805460</v>
      </c>
      <c r="E147" s="25">
        <v>1406365.26</v>
      </c>
      <c r="F147" s="25">
        <v>29.26598619070807</v>
      </c>
    </row>
    <row r="148" spans="1:6">
      <c r="A148" s="22" t="s">
        <v>17</v>
      </c>
      <c r="B148" s="16" t="s">
        <v>18</v>
      </c>
      <c r="C148" s="25">
        <v>22491235</v>
      </c>
      <c r="D148" s="25">
        <v>17343235</v>
      </c>
      <c r="E148" s="25">
        <v>13499460.209999999</v>
      </c>
      <c r="F148" s="25">
        <v>77.837036804264017</v>
      </c>
    </row>
    <row r="149" spans="1:6">
      <c r="A149" s="22" t="s">
        <v>19</v>
      </c>
      <c r="B149" s="16" t="s">
        <v>20</v>
      </c>
      <c r="C149" s="25">
        <v>11214163.640000001</v>
      </c>
      <c r="D149" s="25">
        <v>9371963.6400000006</v>
      </c>
      <c r="E149" s="25">
        <v>4869502.5999999996</v>
      </c>
      <c r="F149" s="25">
        <v>51.958189201852257</v>
      </c>
    </row>
    <row r="150" spans="1:6">
      <c r="A150" s="22" t="s">
        <v>21</v>
      </c>
      <c r="B150" s="16" t="s">
        <v>22</v>
      </c>
      <c r="C150" s="25">
        <v>915308</v>
      </c>
      <c r="D150" s="25">
        <v>871308</v>
      </c>
      <c r="E150" s="25">
        <v>797726.48</v>
      </c>
      <c r="F150" s="25">
        <v>91.555050567652302</v>
      </c>
    </row>
    <row r="151" spans="1:6" ht="31.2">
      <c r="A151" s="22" t="s">
        <v>166</v>
      </c>
      <c r="B151" s="16" t="s">
        <v>23</v>
      </c>
      <c r="C151" s="25">
        <v>34789901</v>
      </c>
      <c r="D151" s="25">
        <v>24197566</v>
      </c>
      <c r="E151" s="25">
        <v>17779906.039999999</v>
      </c>
      <c r="F151" s="25">
        <v>73.478076431323714</v>
      </c>
    </row>
    <row r="152" spans="1:6">
      <c r="A152" s="22" t="s">
        <v>167</v>
      </c>
      <c r="B152" s="16" t="s">
        <v>24</v>
      </c>
      <c r="C152" s="25">
        <v>19561932</v>
      </c>
      <c r="D152" s="25">
        <v>13500632</v>
      </c>
      <c r="E152" s="25">
        <v>11652353.869999999</v>
      </c>
      <c r="F152" s="25">
        <v>86.309691798132121</v>
      </c>
    </row>
    <row r="153" spans="1:6" ht="31.2">
      <c r="A153" s="22" t="s">
        <v>168</v>
      </c>
      <c r="B153" s="16" t="s">
        <v>25</v>
      </c>
      <c r="C153" s="25">
        <v>2299799</v>
      </c>
      <c r="D153" s="25">
        <v>1454364</v>
      </c>
      <c r="E153" s="25">
        <v>758948.34</v>
      </c>
      <c r="F153" s="25">
        <v>52.184208354992279</v>
      </c>
    </row>
    <row r="154" spans="1:6">
      <c r="A154" s="22" t="s">
        <v>169</v>
      </c>
      <c r="B154" s="16" t="s">
        <v>26</v>
      </c>
      <c r="C154" s="25">
        <v>10828200</v>
      </c>
      <c r="D154" s="25">
        <v>7974000</v>
      </c>
      <c r="E154" s="25">
        <v>4495289.1899999995</v>
      </c>
      <c r="F154" s="25">
        <v>56.374331452219707</v>
      </c>
    </row>
    <row r="155" spans="1:6">
      <c r="A155" s="22" t="s">
        <v>170</v>
      </c>
      <c r="B155" s="16" t="s">
        <v>27</v>
      </c>
      <c r="C155" s="25">
        <v>1003600</v>
      </c>
      <c r="D155" s="25">
        <v>610200</v>
      </c>
      <c r="E155" s="25">
        <v>424084.97000000003</v>
      </c>
      <c r="F155" s="25">
        <v>69.49933956079974</v>
      </c>
    </row>
    <row r="156" spans="1:6" ht="31.2">
      <c r="A156" s="22" t="s">
        <v>171</v>
      </c>
      <c r="B156" s="16" t="s">
        <v>28</v>
      </c>
      <c r="C156" s="25">
        <v>1096370</v>
      </c>
      <c r="D156" s="25">
        <v>658370</v>
      </c>
      <c r="E156" s="25">
        <v>449229.67</v>
      </c>
      <c r="F156" s="25">
        <v>68.233617874447489</v>
      </c>
    </row>
    <row r="157" spans="1:6" ht="46.8">
      <c r="A157" s="22" t="s">
        <v>29</v>
      </c>
      <c r="B157" s="16" t="s">
        <v>30</v>
      </c>
      <c r="C157" s="25">
        <v>278480</v>
      </c>
      <c r="D157" s="25">
        <v>236080</v>
      </c>
      <c r="E157" s="25">
        <v>109080</v>
      </c>
      <c r="F157" s="25">
        <v>46.204676380887832</v>
      </c>
    </row>
    <row r="158" spans="1:6" ht="46.8">
      <c r="A158" s="22" t="s">
        <v>172</v>
      </c>
      <c r="B158" s="16" t="s">
        <v>173</v>
      </c>
      <c r="C158" s="25">
        <v>66000</v>
      </c>
      <c r="D158" s="25">
        <v>66000</v>
      </c>
      <c r="E158" s="25">
        <v>65500</v>
      </c>
      <c r="F158" s="25">
        <v>99.242424242424249</v>
      </c>
    </row>
    <row r="159" spans="1:6" ht="46.8">
      <c r="A159" s="22" t="s">
        <v>31</v>
      </c>
      <c r="B159" s="16" t="s">
        <v>32</v>
      </c>
      <c r="C159" s="25">
        <v>212480</v>
      </c>
      <c r="D159" s="25">
        <v>170080</v>
      </c>
      <c r="E159" s="25">
        <v>43580</v>
      </c>
      <c r="F159" s="25">
        <v>25.623236124176856</v>
      </c>
    </row>
    <row r="160" spans="1:6">
      <c r="A160" s="22" t="s">
        <v>174</v>
      </c>
      <c r="B160" s="16" t="s">
        <v>33</v>
      </c>
      <c r="C160" s="25">
        <v>229900</v>
      </c>
      <c r="D160" s="25">
        <v>168700</v>
      </c>
      <c r="E160" s="25">
        <v>125077.94</v>
      </c>
      <c r="F160" s="25">
        <v>74.142228808535862</v>
      </c>
    </row>
    <row r="161" spans="1:6" ht="46.8">
      <c r="A161" s="22" t="s">
        <v>175</v>
      </c>
      <c r="B161" s="16" t="s">
        <v>34</v>
      </c>
      <c r="C161" s="25">
        <v>229900</v>
      </c>
      <c r="D161" s="25">
        <v>168700</v>
      </c>
      <c r="E161" s="25">
        <v>125077.94</v>
      </c>
      <c r="F161" s="25">
        <v>74.142228808535862</v>
      </c>
    </row>
    <row r="162" spans="1:6">
      <c r="A162" s="22" t="s">
        <v>176</v>
      </c>
      <c r="B162" s="16" t="s">
        <v>35</v>
      </c>
      <c r="C162" s="25">
        <v>3622200</v>
      </c>
      <c r="D162" s="25">
        <v>2736000</v>
      </c>
      <c r="E162" s="25">
        <v>1810885.76</v>
      </c>
      <c r="F162" s="25">
        <v>66.187345029239765</v>
      </c>
    </row>
    <row r="163" spans="1:6">
      <c r="A163" s="22" t="s">
        <v>177</v>
      </c>
      <c r="B163" s="16" t="s">
        <v>36</v>
      </c>
      <c r="C163" s="25">
        <v>3622200</v>
      </c>
      <c r="D163" s="25">
        <v>2736000</v>
      </c>
      <c r="E163" s="25">
        <v>1810885.76</v>
      </c>
      <c r="F163" s="25">
        <v>66.187345029239765</v>
      </c>
    </row>
    <row r="164" spans="1:6">
      <c r="A164" s="22" t="s">
        <v>37</v>
      </c>
      <c r="B164" s="16" t="s">
        <v>38</v>
      </c>
      <c r="C164" s="25">
        <v>68833</v>
      </c>
      <c r="D164" s="25">
        <v>66333</v>
      </c>
      <c r="E164" s="25">
        <v>54608.78</v>
      </c>
      <c r="F164" s="25">
        <v>82.325207664360121</v>
      </c>
    </row>
    <row r="165" spans="1:6" ht="62.4">
      <c r="A165" s="21" t="s">
        <v>59</v>
      </c>
      <c r="B165" s="15" t="s">
        <v>60</v>
      </c>
      <c r="C165" s="24">
        <v>5115833</v>
      </c>
      <c r="D165" s="24">
        <v>3874233</v>
      </c>
      <c r="E165" s="24">
        <v>3218727.47</v>
      </c>
      <c r="F165" s="24">
        <v>83.080379264747378</v>
      </c>
    </row>
    <row r="166" spans="1:6">
      <c r="A166" s="22" t="s">
        <v>3</v>
      </c>
      <c r="B166" s="16" t="s">
        <v>4</v>
      </c>
      <c r="C166" s="25">
        <v>5115833</v>
      </c>
      <c r="D166" s="25">
        <v>3874233</v>
      </c>
      <c r="E166" s="25">
        <v>3218727.47</v>
      </c>
      <c r="F166" s="25">
        <v>83.080379264747378</v>
      </c>
    </row>
    <row r="167" spans="1:6" ht="31.2">
      <c r="A167" s="22" t="s">
        <v>5</v>
      </c>
      <c r="B167" s="16" t="s">
        <v>6</v>
      </c>
      <c r="C167" s="25">
        <v>4656300</v>
      </c>
      <c r="D167" s="25">
        <v>3525200</v>
      </c>
      <c r="E167" s="25">
        <v>3026640.5700000003</v>
      </c>
      <c r="F167" s="25">
        <v>85.857272495177583</v>
      </c>
    </row>
    <row r="168" spans="1:6">
      <c r="A168" s="22" t="s">
        <v>7</v>
      </c>
      <c r="B168" s="16" t="s">
        <v>8</v>
      </c>
      <c r="C168" s="25">
        <v>3816600</v>
      </c>
      <c r="D168" s="25">
        <v>2889800</v>
      </c>
      <c r="E168" s="25">
        <v>2489168.7200000002</v>
      </c>
      <c r="F168" s="25">
        <v>86.136366530555748</v>
      </c>
    </row>
    <row r="169" spans="1:6">
      <c r="A169" s="22" t="s">
        <v>9</v>
      </c>
      <c r="B169" s="16" t="s">
        <v>10</v>
      </c>
      <c r="C169" s="25">
        <v>3816600</v>
      </c>
      <c r="D169" s="25">
        <v>2889800</v>
      </c>
      <c r="E169" s="25">
        <v>2489168.7200000002</v>
      </c>
      <c r="F169" s="25">
        <v>86.136366530555748</v>
      </c>
    </row>
    <row r="170" spans="1:6">
      <c r="A170" s="22" t="s">
        <v>11</v>
      </c>
      <c r="B170" s="16" t="s">
        <v>12</v>
      </c>
      <c r="C170" s="25">
        <v>839700</v>
      </c>
      <c r="D170" s="25">
        <v>635400</v>
      </c>
      <c r="E170" s="25">
        <v>537471.85</v>
      </c>
      <c r="F170" s="25">
        <v>84.587952470884474</v>
      </c>
    </row>
    <row r="171" spans="1:6">
      <c r="A171" s="22" t="s">
        <v>13</v>
      </c>
      <c r="B171" s="16" t="s">
        <v>14</v>
      </c>
      <c r="C171" s="25">
        <v>459533</v>
      </c>
      <c r="D171" s="25">
        <v>349033</v>
      </c>
      <c r="E171" s="25">
        <v>192086.9</v>
      </c>
      <c r="F171" s="25">
        <v>55.034022570931683</v>
      </c>
    </row>
    <row r="172" spans="1:6" ht="31.2">
      <c r="A172" s="22" t="s">
        <v>15</v>
      </c>
      <c r="B172" s="16" t="s">
        <v>16</v>
      </c>
      <c r="C172" s="25">
        <v>1753</v>
      </c>
      <c r="D172" s="25">
        <v>753</v>
      </c>
      <c r="E172" s="25">
        <v>0</v>
      </c>
      <c r="F172" s="25">
        <v>0</v>
      </c>
    </row>
    <row r="173" spans="1:6">
      <c r="A173" s="22" t="s">
        <v>19</v>
      </c>
      <c r="B173" s="16" t="s">
        <v>20</v>
      </c>
      <c r="C173" s="25">
        <v>48000</v>
      </c>
      <c r="D173" s="25">
        <v>47900</v>
      </c>
      <c r="E173" s="25">
        <v>23254.47</v>
      </c>
      <c r="F173" s="25">
        <v>48.547954070981213</v>
      </c>
    </row>
    <row r="174" spans="1:6">
      <c r="A174" s="22" t="s">
        <v>21</v>
      </c>
      <c r="B174" s="16" t="s">
        <v>22</v>
      </c>
      <c r="C174" s="25">
        <v>0</v>
      </c>
      <c r="D174" s="25">
        <v>0</v>
      </c>
      <c r="E174" s="25">
        <v>0</v>
      </c>
      <c r="F174" s="25">
        <v>0</v>
      </c>
    </row>
    <row r="175" spans="1:6" ht="31.2">
      <c r="A175" s="22" t="s">
        <v>166</v>
      </c>
      <c r="B175" s="16" t="s">
        <v>23</v>
      </c>
      <c r="C175" s="25">
        <v>400160</v>
      </c>
      <c r="D175" s="25">
        <v>290760</v>
      </c>
      <c r="E175" s="25">
        <v>165012.43</v>
      </c>
      <c r="F175" s="25">
        <v>56.752108267987346</v>
      </c>
    </row>
    <row r="176" spans="1:6">
      <c r="A176" s="22" t="s">
        <v>167</v>
      </c>
      <c r="B176" s="16" t="s">
        <v>24</v>
      </c>
      <c r="C176" s="25">
        <v>199800</v>
      </c>
      <c r="D176" s="25">
        <v>147100</v>
      </c>
      <c r="E176" s="25">
        <v>116341.75</v>
      </c>
      <c r="F176" s="25">
        <v>79.090244731475195</v>
      </c>
    </row>
    <row r="177" spans="1:6" ht="31.2">
      <c r="A177" s="22" t="s">
        <v>168</v>
      </c>
      <c r="B177" s="16" t="s">
        <v>25</v>
      </c>
      <c r="C177" s="25">
        <v>8960</v>
      </c>
      <c r="D177" s="25">
        <v>5860</v>
      </c>
      <c r="E177" s="25">
        <v>4597.05</v>
      </c>
      <c r="F177" s="25">
        <v>78.447952218430032</v>
      </c>
    </row>
    <row r="178" spans="1:6">
      <c r="A178" s="22" t="s">
        <v>169</v>
      </c>
      <c r="B178" s="16" t="s">
        <v>26</v>
      </c>
      <c r="C178" s="25">
        <v>180000</v>
      </c>
      <c r="D178" s="25">
        <v>130300</v>
      </c>
      <c r="E178" s="25">
        <v>41283.29</v>
      </c>
      <c r="F178" s="25">
        <v>31.68326170376055</v>
      </c>
    </row>
    <row r="179" spans="1:6" ht="31.2">
      <c r="A179" s="22" t="s">
        <v>171</v>
      </c>
      <c r="B179" s="16" t="s">
        <v>28</v>
      </c>
      <c r="C179" s="25">
        <v>11400</v>
      </c>
      <c r="D179" s="25">
        <v>7500</v>
      </c>
      <c r="E179" s="25">
        <v>2790.34</v>
      </c>
      <c r="F179" s="25">
        <v>37.20453333333333</v>
      </c>
    </row>
    <row r="180" spans="1:6" ht="46.8">
      <c r="A180" s="22" t="s">
        <v>29</v>
      </c>
      <c r="B180" s="16" t="s">
        <v>30</v>
      </c>
      <c r="C180" s="25">
        <v>9620</v>
      </c>
      <c r="D180" s="25">
        <v>9620</v>
      </c>
      <c r="E180" s="25">
        <v>3820</v>
      </c>
      <c r="F180" s="25">
        <v>39.70893970893971</v>
      </c>
    </row>
    <row r="181" spans="1:6" ht="46.8">
      <c r="A181" s="22" t="s">
        <v>31</v>
      </c>
      <c r="B181" s="16" t="s">
        <v>32</v>
      </c>
      <c r="C181" s="25">
        <v>9620</v>
      </c>
      <c r="D181" s="25">
        <v>9620</v>
      </c>
      <c r="E181" s="25">
        <v>3820</v>
      </c>
      <c r="F181" s="25">
        <v>39.70893970893971</v>
      </c>
    </row>
    <row r="182" spans="1:6">
      <c r="A182" s="22" t="s">
        <v>37</v>
      </c>
      <c r="B182" s="16" t="s">
        <v>38</v>
      </c>
      <c r="C182" s="25">
        <v>0</v>
      </c>
      <c r="D182" s="25">
        <v>0</v>
      </c>
      <c r="E182" s="25">
        <v>0</v>
      </c>
      <c r="F182" s="25">
        <v>0</v>
      </c>
    </row>
    <row r="183" spans="1:6" ht="31.2">
      <c r="A183" s="21" t="s">
        <v>43</v>
      </c>
      <c r="B183" s="15" t="s">
        <v>44</v>
      </c>
      <c r="C183" s="24">
        <v>99000</v>
      </c>
      <c r="D183" s="24">
        <v>80000</v>
      </c>
      <c r="E183" s="24">
        <v>49900</v>
      </c>
      <c r="F183" s="24">
        <v>62.375</v>
      </c>
    </row>
    <row r="184" spans="1:6">
      <c r="A184" s="22" t="s">
        <v>3</v>
      </c>
      <c r="B184" s="16" t="s">
        <v>4</v>
      </c>
      <c r="C184" s="25">
        <v>99000</v>
      </c>
      <c r="D184" s="25">
        <v>80000</v>
      </c>
      <c r="E184" s="25">
        <v>49900</v>
      </c>
      <c r="F184" s="25">
        <v>62.375</v>
      </c>
    </row>
    <row r="185" spans="1:6">
      <c r="A185" s="22" t="s">
        <v>13</v>
      </c>
      <c r="B185" s="16" t="s">
        <v>14</v>
      </c>
      <c r="C185" s="25">
        <v>99000</v>
      </c>
      <c r="D185" s="25">
        <v>80000</v>
      </c>
      <c r="E185" s="25">
        <v>49900</v>
      </c>
      <c r="F185" s="25">
        <v>62.375</v>
      </c>
    </row>
    <row r="186" spans="1:6">
      <c r="A186" s="22" t="s">
        <v>19</v>
      </c>
      <c r="B186" s="16" t="s">
        <v>20</v>
      </c>
      <c r="C186" s="25">
        <v>99000</v>
      </c>
      <c r="D186" s="25">
        <v>80000</v>
      </c>
      <c r="E186" s="25">
        <v>49900</v>
      </c>
      <c r="F186" s="25">
        <v>62.375</v>
      </c>
    </row>
    <row r="187" spans="1:6">
      <c r="A187" s="21" t="s">
        <v>61</v>
      </c>
      <c r="B187" s="15" t="s">
        <v>62</v>
      </c>
      <c r="C187" s="24">
        <v>90838228</v>
      </c>
      <c r="D187" s="24">
        <v>65751335.43</v>
      </c>
      <c r="E187" s="24">
        <v>58977196.589999996</v>
      </c>
      <c r="F187" s="24">
        <v>89.697336494082521</v>
      </c>
    </row>
    <row r="188" spans="1:6">
      <c r="A188" s="22" t="s">
        <v>3</v>
      </c>
      <c r="B188" s="16" t="s">
        <v>4</v>
      </c>
      <c r="C188" s="25">
        <v>90838228</v>
      </c>
      <c r="D188" s="25">
        <v>65751335.43</v>
      </c>
      <c r="E188" s="25">
        <v>58977196.589999996</v>
      </c>
      <c r="F188" s="25">
        <v>89.697336494082521</v>
      </c>
    </row>
    <row r="189" spans="1:6" ht="31.2">
      <c r="A189" s="22" t="s">
        <v>5</v>
      </c>
      <c r="B189" s="16" t="s">
        <v>6</v>
      </c>
      <c r="C189" s="25">
        <v>70491600</v>
      </c>
      <c r="D189" s="25">
        <v>51507407.43</v>
      </c>
      <c r="E189" s="25">
        <v>50929932.039999999</v>
      </c>
      <c r="F189" s="25">
        <v>98.878849822164312</v>
      </c>
    </row>
    <row r="190" spans="1:6">
      <c r="A190" s="22" t="s">
        <v>7</v>
      </c>
      <c r="B190" s="16" t="s">
        <v>8</v>
      </c>
      <c r="C190" s="25">
        <v>57611860.409999996</v>
      </c>
      <c r="D190" s="25">
        <v>42040431</v>
      </c>
      <c r="E190" s="25">
        <v>41563589.829999998</v>
      </c>
      <c r="F190" s="25">
        <v>98.865755753074936</v>
      </c>
    </row>
    <row r="191" spans="1:6">
      <c r="A191" s="22" t="s">
        <v>9</v>
      </c>
      <c r="B191" s="16" t="s">
        <v>10</v>
      </c>
      <c r="C191" s="25">
        <v>57611860.409999996</v>
      </c>
      <c r="D191" s="25">
        <v>42040431</v>
      </c>
      <c r="E191" s="25">
        <v>41563589.829999998</v>
      </c>
      <c r="F191" s="25">
        <v>98.865755753074936</v>
      </c>
    </row>
    <row r="192" spans="1:6">
      <c r="A192" s="22" t="s">
        <v>11</v>
      </c>
      <c r="B192" s="16" t="s">
        <v>12</v>
      </c>
      <c r="C192" s="25">
        <v>12879739.59</v>
      </c>
      <c r="D192" s="25">
        <v>9466976.4299999997</v>
      </c>
      <c r="E192" s="25">
        <v>9366342.2100000009</v>
      </c>
      <c r="F192" s="25">
        <v>98.936997247810837</v>
      </c>
    </row>
    <row r="193" spans="1:6">
      <c r="A193" s="22" t="s">
        <v>13</v>
      </c>
      <c r="B193" s="16" t="s">
        <v>14</v>
      </c>
      <c r="C193" s="25">
        <v>20346628</v>
      </c>
      <c r="D193" s="25">
        <v>14243928</v>
      </c>
      <c r="E193" s="25">
        <v>8047264.5500000007</v>
      </c>
      <c r="F193" s="25">
        <v>56.496105217605709</v>
      </c>
    </row>
    <row r="194" spans="1:6" ht="31.2">
      <c r="A194" s="22" t="s">
        <v>15</v>
      </c>
      <c r="B194" s="16" t="s">
        <v>16</v>
      </c>
      <c r="C194" s="25">
        <v>1287486</v>
      </c>
      <c r="D194" s="25">
        <v>929786</v>
      </c>
      <c r="E194" s="25">
        <v>34482.6</v>
      </c>
      <c r="F194" s="25">
        <v>3.7086598421572274</v>
      </c>
    </row>
    <row r="195" spans="1:6">
      <c r="A195" s="22" t="s">
        <v>17</v>
      </c>
      <c r="B195" s="16" t="s">
        <v>18</v>
      </c>
      <c r="C195" s="25">
        <v>5061235</v>
      </c>
      <c r="D195" s="25">
        <v>3281235</v>
      </c>
      <c r="E195" s="25">
        <v>929435.62</v>
      </c>
      <c r="F195" s="25">
        <v>28.325786479785815</v>
      </c>
    </row>
    <row r="196" spans="1:6">
      <c r="A196" s="22" t="s">
        <v>19</v>
      </c>
      <c r="B196" s="16" t="s">
        <v>20</v>
      </c>
      <c r="C196" s="25">
        <v>1998888</v>
      </c>
      <c r="D196" s="25">
        <v>1634888</v>
      </c>
      <c r="E196" s="25">
        <v>842204.21</v>
      </c>
      <c r="F196" s="25">
        <v>51.514489677580357</v>
      </c>
    </row>
    <row r="197" spans="1:6" ht="31.2">
      <c r="A197" s="22" t="s">
        <v>166</v>
      </c>
      <c r="B197" s="16" t="s">
        <v>23</v>
      </c>
      <c r="C197" s="25">
        <v>11863819</v>
      </c>
      <c r="D197" s="25">
        <v>8296319</v>
      </c>
      <c r="E197" s="25">
        <v>6232002.120000001</v>
      </c>
      <c r="F197" s="25">
        <v>75.117677128856798</v>
      </c>
    </row>
    <row r="198" spans="1:6">
      <c r="A198" s="22" t="s">
        <v>167</v>
      </c>
      <c r="B198" s="16" t="s">
        <v>24</v>
      </c>
      <c r="C198" s="25">
        <v>6730319</v>
      </c>
      <c r="D198" s="25">
        <v>4768019</v>
      </c>
      <c r="E198" s="25">
        <v>4219869.1900000004</v>
      </c>
      <c r="F198" s="25">
        <v>88.5036152330769</v>
      </c>
    </row>
    <row r="199" spans="1:6" ht="31.2">
      <c r="A199" s="22" t="s">
        <v>168</v>
      </c>
      <c r="B199" s="16" t="s">
        <v>25</v>
      </c>
      <c r="C199" s="25">
        <v>1041800</v>
      </c>
      <c r="D199" s="25">
        <v>625300</v>
      </c>
      <c r="E199" s="25">
        <v>309081.49</v>
      </c>
      <c r="F199" s="25">
        <v>49.429312330081558</v>
      </c>
    </row>
    <row r="200" spans="1:6">
      <c r="A200" s="22" t="s">
        <v>169</v>
      </c>
      <c r="B200" s="16" t="s">
        <v>26</v>
      </c>
      <c r="C200" s="25">
        <v>3644700</v>
      </c>
      <c r="D200" s="25">
        <v>2623700</v>
      </c>
      <c r="E200" s="25">
        <v>1521837.28</v>
      </c>
      <c r="F200" s="25">
        <v>58.003479056294552</v>
      </c>
    </row>
    <row r="201" spans="1:6">
      <c r="A201" s="22" t="s">
        <v>170</v>
      </c>
      <c r="B201" s="16" t="s">
        <v>27</v>
      </c>
      <c r="C201" s="25">
        <v>129300</v>
      </c>
      <c r="D201" s="25">
        <v>78600</v>
      </c>
      <c r="E201" s="25">
        <v>52680.65</v>
      </c>
      <c r="F201" s="25">
        <v>67.023727735368951</v>
      </c>
    </row>
    <row r="202" spans="1:6" ht="31.2">
      <c r="A202" s="22" t="s">
        <v>171</v>
      </c>
      <c r="B202" s="16" t="s">
        <v>28</v>
      </c>
      <c r="C202" s="25">
        <v>317700</v>
      </c>
      <c r="D202" s="25">
        <v>200700</v>
      </c>
      <c r="E202" s="25">
        <v>128533.51</v>
      </c>
      <c r="F202" s="25">
        <v>64.042605879422027</v>
      </c>
    </row>
    <row r="203" spans="1:6" ht="46.8">
      <c r="A203" s="22" t="s">
        <v>29</v>
      </c>
      <c r="B203" s="16" t="s">
        <v>30</v>
      </c>
      <c r="C203" s="25">
        <v>135200</v>
      </c>
      <c r="D203" s="25">
        <v>101700</v>
      </c>
      <c r="E203" s="25">
        <v>9140</v>
      </c>
      <c r="F203" s="25">
        <v>8.9872173058013765</v>
      </c>
    </row>
    <row r="204" spans="1:6" ht="46.8">
      <c r="A204" s="22" t="s">
        <v>31</v>
      </c>
      <c r="B204" s="16" t="s">
        <v>32</v>
      </c>
      <c r="C204" s="25">
        <v>135200</v>
      </c>
      <c r="D204" s="25">
        <v>101700</v>
      </c>
      <c r="E204" s="25">
        <v>9140</v>
      </c>
      <c r="F204" s="25">
        <v>8.9872173058013765</v>
      </c>
    </row>
    <row r="205" spans="1:6" ht="46.8">
      <c r="A205" s="21" t="s">
        <v>63</v>
      </c>
      <c r="B205" s="15" t="s">
        <v>64</v>
      </c>
      <c r="C205" s="24">
        <v>86659412</v>
      </c>
      <c r="D205" s="24">
        <v>61496312</v>
      </c>
      <c r="E205" s="24">
        <v>52079215.850000001</v>
      </c>
      <c r="F205" s="24">
        <v>84.686730238392187</v>
      </c>
    </row>
    <row r="206" spans="1:6">
      <c r="A206" s="22" t="s">
        <v>3</v>
      </c>
      <c r="B206" s="16" t="s">
        <v>4</v>
      </c>
      <c r="C206" s="25">
        <v>86659412</v>
      </c>
      <c r="D206" s="25">
        <v>61496312</v>
      </c>
      <c r="E206" s="25">
        <v>52079215.850000001</v>
      </c>
      <c r="F206" s="25">
        <v>84.686730238392187</v>
      </c>
    </row>
    <row r="207" spans="1:6" ht="31.2">
      <c r="A207" s="22" t="s">
        <v>5</v>
      </c>
      <c r="B207" s="16" t="s">
        <v>6</v>
      </c>
      <c r="C207" s="25">
        <v>49206069</v>
      </c>
      <c r="D207" s="25">
        <v>33724469</v>
      </c>
      <c r="E207" s="25">
        <v>29956363.260000002</v>
      </c>
      <c r="F207" s="25">
        <v>88.826790008168857</v>
      </c>
    </row>
    <row r="208" spans="1:6">
      <c r="A208" s="22" t="s">
        <v>7</v>
      </c>
      <c r="B208" s="16" t="s">
        <v>8</v>
      </c>
      <c r="C208" s="25">
        <v>40330653.109999999</v>
      </c>
      <c r="D208" s="25">
        <v>27635553.109999999</v>
      </c>
      <c r="E208" s="25">
        <v>24555556.460000001</v>
      </c>
      <c r="F208" s="25">
        <v>88.854948414672791</v>
      </c>
    </row>
    <row r="209" spans="1:6">
      <c r="A209" s="22" t="s">
        <v>9</v>
      </c>
      <c r="B209" s="16" t="s">
        <v>10</v>
      </c>
      <c r="C209" s="25">
        <v>40330653.109999999</v>
      </c>
      <c r="D209" s="25">
        <v>27635553.109999999</v>
      </c>
      <c r="E209" s="25">
        <v>24555556.460000001</v>
      </c>
      <c r="F209" s="25">
        <v>88.854948414672791</v>
      </c>
    </row>
    <row r="210" spans="1:6">
      <c r="A210" s="22" t="s">
        <v>11</v>
      </c>
      <c r="B210" s="16" t="s">
        <v>12</v>
      </c>
      <c r="C210" s="25">
        <v>8875415.8900000006</v>
      </c>
      <c r="D210" s="25">
        <v>6088915.8900000006</v>
      </c>
      <c r="E210" s="25">
        <v>5400806.7999999998</v>
      </c>
      <c r="F210" s="25">
        <v>88.698988417131829</v>
      </c>
    </row>
    <row r="211" spans="1:6">
      <c r="A211" s="22" t="s">
        <v>13</v>
      </c>
      <c r="B211" s="16" t="s">
        <v>14</v>
      </c>
      <c r="C211" s="25">
        <v>37437343</v>
      </c>
      <c r="D211" s="25">
        <v>27760343</v>
      </c>
      <c r="E211" s="25">
        <v>22122852.59</v>
      </c>
      <c r="F211" s="25">
        <v>79.692288348166301</v>
      </c>
    </row>
    <row r="212" spans="1:6" ht="31.2">
      <c r="A212" s="22" t="s">
        <v>15</v>
      </c>
      <c r="B212" s="16" t="s">
        <v>16</v>
      </c>
      <c r="C212" s="25">
        <v>2511072</v>
      </c>
      <c r="D212" s="25">
        <v>1760072</v>
      </c>
      <c r="E212" s="25">
        <v>589017.84</v>
      </c>
      <c r="F212" s="25">
        <v>33.465553681894825</v>
      </c>
    </row>
    <row r="213" spans="1:6">
      <c r="A213" s="22" t="s">
        <v>17</v>
      </c>
      <c r="B213" s="16" t="s">
        <v>18</v>
      </c>
      <c r="C213" s="25">
        <v>14200000</v>
      </c>
      <c r="D213" s="25">
        <v>11212000</v>
      </c>
      <c r="E213" s="25">
        <v>10068340.619999999</v>
      </c>
      <c r="F213" s="25">
        <v>89.799684445237233</v>
      </c>
    </row>
    <row r="214" spans="1:6">
      <c r="A214" s="22" t="s">
        <v>19</v>
      </c>
      <c r="B214" s="16" t="s">
        <v>20</v>
      </c>
      <c r="C214" s="25">
        <v>4856220</v>
      </c>
      <c r="D214" s="25">
        <v>3959720</v>
      </c>
      <c r="E214" s="25">
        <v>2586635.62</v>
      </c>
      <c r="F214" s="25">
        <v>65.32370016061742</v>
      </c>
    </row>
    <row r="215" spans="1:6">
      <c r="A215" s="22" t="s">
        <v>21</v>
      </c>
      <c r="B215" s="16" t="s">
        <v>22</v>
      </c>
      <c r="C215" s="25">
        <v>80498</v>
      </c>
      <c r="D215" s="25">
        <v>78598</v>
      </c>
      <c r="E215" s="25">
        <v>67561.289999999994</v>
      </c>
      <c r="F215" s="25">
        <v>85.958026921804617</v>
      </c>
    </row>
    <row r="216" spans="1:6" ht="31.2">
      <c r="A216" s="22" t="s">
        <v>166</v>
      </c>
      <c r="B216" s="16" t="s">
        <v>23</v>
      </c>
      <c r="C216" s="25">
        <v>15759553</v>
      </c>
      <c r="D216" s="25">
        <v>10724153</v>
      </c>
      <c r="E216" s="25">
        <v>8796587.2199999988</v>
      </c>
      <c r="F216" s="25">
        <v>82.025939204709204</v>
      </c>
    </row>
    <row r="217" spans="1:6">
      <c r="A217" s="22" t="s">
        <v>167</v>
      </c>
      <c r="B217" s="16" t="s">
        <v>24</v>
      </c>
      <c r="C217" s="25">
        <v>9806613</v>
      </c>
      <c r="D217" s="25">
        <v>6627013</v>
      </c>
      <c r="E217" s="25">
        <v>6091159.1699999999</v>
      </c>
      <c r="F217" s="25">
        <v>91.914097195825633</v>
      </c>
    </row>
    <row r="218" spans="1:6" ht="31.2">
      <c r="A218" s="22" t="s">
        <v>168</v>
      </c>
      <c r="B218" s="16" t="s">
        <v>25</v>
      </c>
      <c r="C218" s="25">
        <v>639770</v>
      </c>
      <c r="D218" s="25">
        <v>360270</v>
      </c>
      <c r="E218" s="25">
        <v>186046.39</v>
      </c>
      <c r="F218" s="25">
        <v>51.640822161156919</v>
      </c>
    </row>
    <row r="219" spans="1:6">
      <c r="A219" s="22" t="s">
        <v>169</v>
      </c>
      <c r="B219" s="16" t="s">
        <v>26</v>
      </c>
      <c r="C219" s="25">
        <v>4000000</v>
      </c>
      <c r="D219" s="25">
        <v>2954700</v>
      </c>
      <c r="E219" s="25">
        <v>1930693.34</v>
      </c>
      <c r="F219" s="25">
        <v>65.34312586726233</v>
      </c>
    </row>
    <row r="220" spans="1:6">
      <c r="A220" s="22" t="s">
        <v>170</v>
      </c>
      <c r="B220" s="16" t="s">
        <v>27</v>
      </c>
      <c r="C220" s="25">
        <v>874300</v>
      </c>
      <c r="D220" s="25">
        <v>531600</v>
      </c>
      <c r="E220" s="25">
        <v>371404.32</v>
      </c>
      <c r="F220" s="25">
        <v>69.865372460496616</v>
      </c>
    </row>
    <row r="221" spans="1:6" ht="31.2">
      <c r="A221" s="22" t="s">
        <v>171</v>
      </c>
      <c r="B221" s="16" t="s">
        <v>28</v>
      </c>
      <c r="C221" s="25">
        <v>438870</v>
      </c>
      <c r="D221" s="25">
        <v>250570</v>
      </c>
      <c r="E221" s="25">
        <v>217284</v>
      </c>
      <c r="F221" s="25">
        <v>86.71588777587101</v>
      </c>
    </row>
    <row r="222" spans="1:6" ht="46.8">
      <c r="A222" s="22" t="s">
        <v>29</v>
      </c>
      <c r="B222" s="16" t="s">
        <v>30</v>
      </c>
      <c r="C222" s="25">
        <v>30000</v>
      </c>
      <c r="D222" s="25">
        <v>25800</v>
      </c>
      <c r="E222" s="25">
        <v>14710</v>
      </c>
      <c r="F222" s="25">
        <v>57.015503875968989</v>
      </c>
    </row>
    <row r="223" spans="1:6" ht="46.8">
      <c r="A223" s="22" t="s">
        <v>31</v>
      </c>
      <c r="B223" s="16" t="s">
        <v>32</v>
      </c>
      <c r="C223" s="25">
        <v>30000</v>
      </c>
      <c r="D223" s="25">
        <v>25800</v>
      </c>
      <c r="E223" s="25">
        <v>14710</v>
      </c>
      <c r="F223" s="25">
        <v>57.015503875968989</v>
      </c>
    </row>
    <row r="224" spans="1:6">
      <c r="A224" s="22" t="s">
        <v>176</v>
      </c>
      <c r="B224" s="16" t="s">
        <v>35</v>
      </c>
      <c r="C224" s="25">
        <v>15500</v>
      </c>
      <c r="D224" s="25">
        <v>11000</v>
      </c>
      <c r="E224" s="25">
        <v>0</v>
      </c>
      <c r="F224" s="25">
        <v>0</v>
      </c>
    </row>
    <row r="225" spans="1:6">
      <c r="A225" s="22" t="s">
        <v>177</v>
      </c>
      <c r="B225" s="16" t="s">
        <v>36</v>
      </c>
      <c r="C225" s="25">
        <v>15500</v>
      </c>
      <c r="D225" s="25">
        <v>11000</v>
      </c>
      <c r="E225" s="25">
        <v>0</v>
      </c>
      <c r="F225" s="25">
        <v>0</v>
      </c>
    </row>
    <row r="226" spans="1:6">
      <c r="A226" s="22" t="s">
        <v>37</v>
      </c>
      <c r="B226" s="16" t="s">
        <v>38</v>
      </c>
      <c r="C226" s="25">
        <v>500</v>
      </c>
      <c r="D226" s="25">
        <v>500</v>
      </c>
      <c r="E226" s="25">
        <v>0</v>
      </c>
      <c r="F226" s="25">
        <v>0</v>
      </c>
    </row>
    <row r="227" spans="1:6" ht="93.6">
      <c r="A227" s="21" t="s">
        <v>187</v>
      </c>
      <c r="B227" s="15" t="s">
        <v>65</v>
      </c>
      <c r="C227" s="24">
        <v>14971050</v>
      </c>
      <c r="D227" s="24">
        <v>11313950</v>
      </c>
      <c r="E227" s="24">
        <v>7083859.5300000012</v>
      </c>
      <c r="F227" s="24">
        <v>62.61172738079982</v>
      </c>
    </row>
    <row r="228" spans="1:6">
      <c r="A228" s="22" t="s">
        <v>3</v>
      </c>
      <c r="B228" s="16" t="s">
        <v>4</v>
      </c>
      <c r="C228" s="25">
        <v>14971050</v>
      </c>
      <c r="D228" s="25">
        <v>11313950</v>
      </c>
      <c r="E228" s="25">
        <v>7083859.5300000012</v>
      </c>
      <c r="F228" s="25">
        <v>62.61172738079982</v>
      </c>
    </row>
    <row r="229" spans="1:6" ht="31.2">
      <c r="A229" s="22" t="s">
        <v>5</v>
      </c>
      <c r="B229" s="16" t="s">
        <v>6</v>
      </c>
      <c r="C229" s="25">
        <v>10928000</v>
      </c>
      <c r="D229" s="25">
        <v>8311600</v>
      </c>
      <c r="E229" s="25">
        <v>5617890.8100000005</v>
      </c>
      <c r="F229" s="25">
        <v>67.590966961836472</v>
      </c>
    </row>
    <row r="230" spans="1:6">
      <c r="A230" s="22" t="s">
        <v>7</v>
      </c>
      <c r="B230" s="16" t="s">
        <v>8</v>
      </c>
      <c r="C230" s="25">
        <v>8957700</v>
      </c>
      <c r="D230" s="25">
        <v>6813000</v>
      </c>
      <c r="E230" s="25">
        <v>4575270.33</v>
      </c>
      <c r="F230" s="25">
        <v>67.155002642007915</v>
      </c>
    </row>
    <row r="231" spans="1:6">
      <c r="A231" s="22" t="s">
        <v>9</v>
      </c>
      <c r="B231" s="16" t="s">
        <v>10</v>
      </c>
      <c r="C231" s="25">
        <v>8957700</v>
      </c>
      <c r="D231" s="25">
        <v>6813000</v>
      </c>
      <c r="E231" s="25">
        <v>4575270.33</v>
      </c>
      <c r="F231" s="25">
        <v>67.155002642007915</v>
      </c>
    </row>
    <row r="232" spans="1:6">
      <c r="A232" s="22" t="s">
        <v>11</v>
      </c>
      <c r="B232" s="16" t="s">
        <v>12</v>
      </c>
      <c r="C232" s="25">
        <v>1970300</v>
      </c>
      <c r="D232" s="25">
        <v>1498600</v>
      </c>
      <c r="E232" s="25">
        <v>1042620.48</v>
      </c>
      <c r="F232" s="25">
        <v>69.572966768984372</v>
      </c>
    </row>
    <row r="233" spans="1:6">
      <c r="A233" s="22" t="s">
        <v>13</v>
      </c>
      <c r="B233" s="16" t="s">
        <v>14</v>
      </c>
      <c r="C233" s="25">
        <v>4040050</v>
      </c>
      <c r="D233" s="25">
        <v>3000050</v>
      </c>
      <c r="E233" s="25">
        <v>1465968.72</v>
      </c>
      <c r="F233" s="25">
        <v>48.864809586506894</v>
      </c>
    </row>
    <row r="234" spans="1:6" ht="31.2">
      <c r="A234" s="22" t="s">
        <v>15</v>
      </c>
      <c r="B234" s="16" t="s">
        <v>16</v>
      </c>
      <c r="C234" s="25">
        <v>421550</v>
      </c>
      <c r="D234" s="25">
        <v>396050</v>
      </c>
      <c r="E234" s="25">
        <v>60737.2</v>
      </c>
      <c r="F234" s="25">
        <v>15.335740436813532</v>
      </c>
    </row>
    <row r="235" spans="1:6">
      <c r="A235" s="22" t="s">
        <v>17</v>
      </c>
      <c r="B235" s="16" t="s">
        <v>18</v>
      </c>
      <c r="C235" s="25">
        <v>1100000</v>
      </c>
      <c r="D235" s="25">
        <v>720000</v>
      </c>
      <c r="E235" s="25">
        <v>486403.97</v>
      </c>
      <c r="F235" s="25">
        <v>67.556106944444437</v>
      </c>
    </row>
    <row r="236" spans="1:6">
      <c r="A236" s="22" t="s">
        <v>19</v>
      </c>
      <c r="B236" s="16" t="s">
        <v>20</v>
      </c>
      <c r="C236" s="25">
        <v>590000</v>
      </c>
      <c r="D236" s="25">
        <v>454000</v>
      </c>
      <c r="E236" s="25">
        <v>158384.87</v>
      </c>
      <c r="F236" s="25">
        <v>34.886535242290748</v>
      </c>
    </row>
    <row r="237" spans="1:6">
      <c r="A237" s="22" t="s">
        <v>21</v>
      </c>
      <c r="B237" s="16" t="s">
        <v>22</v>
      </c>
      <c r="C237" s="25">
        <v>1500</v>
      </c>
      <c r="D237" s="25">
        <v>1200</v>
      </c>
      <c r="E237" s="25">
        <v>755</v>
      </c>
      <c r="F237" s="25">
        <v>62.916666666666664</v>
      </c>
    </row>
    <row r="238" spans="1:6" ht="31.2">
      <c r="A238" s="22" t="s">
        <v>166</v>
      </c>
      <c r="B238" s="16" t="s">
        <v>23</v>
      </c>
      <c r="C238" s="25">
        <v>1920000</v>
      </c>
      <c r="D238" s="25">
        <v>1423500</v>
      </c>
      <c r="E238" s="25">
        <v>756407.67999999993</v>
      </c>
      <c r="F238" s="25">
        <v>53.137174569722511</v>
      </c>
    </row>
    <row r="239" spans="1:6">
      <c r="A239" s="22" t="s">
        <v>167</v>
      </c>
      <c r="B239" s="16" t="s">
        <v>24</v>
      </c>
      <c r="C239" s="25">
        <v>996400</v>
      </c>
      <c r="D239" s="25">
        <v>743300</v>
      </c>
      <c r="E239" s="25">
        <v>400265.87</v>
      </c>
      <c r="F239" s="25">
        <v>53.849841248486477</v>
      </c>
    </row>
    <row r="240" spans="1:6" ht="31.2">
      <c r="A240" s="22" t="s">
        <v>168</v>
      </c>
      <c r="B240" s="16" t="s">
        <v>25</v>
      </c>
      <c r="C240" s="25">
        <v>84500</v>
      </c>
      <c r="D240" s="25">
        <v>58900</v>
      </c>
      <c r="E240" s="25">
        <v>33971.01</v>
      </c>
      <c r="F240" s="25">
        <v>57.675738539898134</v>
      </c>
    </row>
    <row r="241" spans="1:6">
      <c r="A241" s="22" t="s">
        <v>169</v>
      </c>
      <c r="B241" s="16" t="s">
        <v>26</v>
      </c>
      <c r="C241" s="25">
        <v>793300</v>
      </c>
      <c r="D241" s="25">
        <v>594900</v>
      </c>
      <c r="E241" s="25">
        <v>302477.07</v>
      </c>
      <c r="F241" s="25">
        <v>50.845027735753909</v>
      </c>
    </row>
    <row r="242" spans="1:6" ht="31.2">
      <c r="A242" s="22" t="s">
        <v>171</v>
      </c>
      <c r="B242" s="16" t="s">
        <v>28</v>
      </c>
      <c r="C242" s="25">
        <v>45800</v>
      </c>
      <c r="D242" s="25">
        <v>26400</v>
      </c>
      <c r="E242" s="25">
        <v>19693.73</v>
      </c>
      <c r="F242" s="25">
        <v>74.597462121212118</v>
      </c>
    </row>
    <row r="243" spans="1:6" ht="46.8">
      <c r="A243" s="22" t="s">
        <v>29</v>
      </c>
      <c r="B243" s="16" t="s">
        <v>30</v>
      </c>
      <c r="C243" s="25">
        <v>7000</v>
      </c>
      <c r="D243" s="25">
        <v>5300</v>
      </c>
      <c r="E243" s="25">
        <v>3280</v>
      </c>
      <c r="F243" s="25">
        <v>61.886792452830186</v>
      </c>
    </row>
    <row r="244" spans="1:6" ht="46.8">
      <c r="A244" s="22" t="s">
        <v>31</v>
      </c>
      <c r="B244" s="16" t="s">
        <v>32</v>
      </c>
      <c r="C244" s="25">
        <v>7000</v>
      </c>
      <c r="D244" s="25">
        <v>5300</v>
      </c>
      <c r="E244" s="25">
        <v>3280</v>
      </c>
      <c r="F244" s="25">
        <v>61.886792452830186</v>
      </c>
    </row>
    <row r="245" spans="1:6">
      <c r="A245" s="22" t="s">
        <v>37</v>
      </c>
      <c r="B245" s="16" t="s">
        <v>38</v>
      </c>
      <c r="C245" s="25">
        <v>3000</v>
      </c>
      <c r="D245" s="25">
        <v>2300</v>
      </c>
      <c r="E245" s="25">
        <v>0</v>
      </c>
      <c r="F245" s="25">
        <v>0</v>
      </c>
    </row>
    <row r="246" spans="1:6" ht="46.8">
      <c r="A246" s="21" t="s">
        <v>188</v>
      </c>
      <c r="B246" s="15" t="s">
        <v>66</v>
      </c>
      <c r="C246" s="24">
        <v>146822800</v>
      </c>
      <c r="D246" s="24">
        <v>107663700</v>
      </c>
      <c r="E246" s="24">
        <v>107224201.69</v>
      </c>
      <c r="F246" s="24">
        <v>99.5917859872919</v>
      </c>
    </row>
    <row r="247" spans="1:6">
      <c r="A247" s="22" t="s">
        <v>3</v>
      </c>
      <c r="B247" s="16" t="s">
        <v>4</v>
      </c>
      <c r="C247" s="25">
        <v>146822800</v>
      </c>
      <c r="D247" s="25">
        <v>107663700</v>
      </c>
      <c r="E247" s="25">
        <v>107224201.69</v>
      </c>
      <c r="F247" s="25">
        <v>99.5917859872919</v>
      </c>
    </row>
    <row r="248" spans="1:6" ht="31.2">
      <c r="A248" s="22" t="s">
        <v>5</v>
      </c>
      <c r="B248" s="16" t="s">
        <v>6</v>
      </c>
      <c r="C248" s="25">
        <v>146592900</v>
      </c>
      <c r="D248" s="25">
        <v>107495000</v>
      </c>
      <c r="E248" s="25">
        <v>107099123.75</v>
      </c>
      <c r="F248" s="25">
        <v>99.631725894227642</v>
      </c>
    </row>
    <row r="249" spans="1:6">
      <c r="A249" s="22" t="s">
        <v>7</v>
      </c>
      <c r="B249" s="16" t="s">
        <v>8</v>
      </c>
      <c r="C249" s="25">
        <v>120460303.17</v>
      </c>
      <c r="D249" s="25">
        <v>88370303.170000002</v>
      </c>
      <c r="E249" s="25">
        <v>88058588.879999995</v>
      </c>
      <c r="F249" s="25">
        <v>99.647263527657742</v>
      </c>
    </row>
    <row r="250" spans="1:6">
      <c r="A250" s="22" t="s">
        <v>9</v>
      </c>
      <c r="B250" s="16" t="s">
        <v>10</v>
      </c>
      <c r="C250" s="25">
        <v>120460303.17</v>
      </c>
      <c r="D250" s="25">
        <v>88370303.170000002</v>
      </c>
      <c r="E250" s="25">
        <v>88058588.879999995</v>
      </c>
      <c r="F250" s="25">
        <v>99.647263527657742</v>
      </c>
    </row>
    <row r="251" spans="1:6">
      <c r="A251" s="22" t="s">
        <v>11</v>
      </c>
      <c r="B251" s="16" t="s">
        <v>12</v>
      </c>
      <c r="C251" s="25">
        <v>26132596.829999998</v>
      </c>
      <c r="D251" s="25">
        <v>19124696.829999998</v>
      </c>
      <c r="E251" s="25">
        <v>19040534.870000001</v>
      </c>
      <c r="F251" s="25">
        <v>99.559930488058896</v>
      </c>
    </row>
    <row r="252" spans="1:6">
      <c r="A252" s="22" t="s">
        <v>174</v>
      </c>
      <c r="B252" s="16" t="s">
        <v>33</v>
      </c>
      <c r="C252" s="25">
        <v>229900</v>
      </c>
      <c r="D252" s="25">
        <v>168700</v>
      </c>
      <c r="E252" s="25">
        <v>125077.94</v>
      </c>
      <c r="F252" s="25">
        <v>74.142228808535862</v>
      </c>
    </row>
    <row r="253" spans="1:6" ht="46.8">
      <c r="A253" s="22" t="s">
        <v>175</v>
      </c>
      <c r="B253" s="16" t="s">
        <v>34</v>
      </c>
      <c r="C253" s="25">
        <v>229900</v>
      </c>
      <c r="D253" s="25">
        <v>168700</v>
      </c>
      <c r="E253" s="25">
        <v>125077.94</v>
      </c>
      <c r="F253" s="25">
        <v>74.142228808535862</v>
      </c>
    </row>
    <row r="254" spans="1:6" ht="93.6">
      <c r="A254" s="21" t="s">
        <v>189</v>
      </c>
      <c r="B254" s="15" t="s">
        <v>67</v>
      </c>
      <c r="C254" s="24">
        <v>12600000</v>
      </c>
      <c r="D254" s="24">
        <v>9319100</v>
      </c>
      <c r="E254" s="24">
        <v>9319098.9900000002</v>
      </c>
      <c r="F254" s="24">
        <v>99.999989162043548</v>
      </c>
    </row>
    <row r="255" spans="1:6">
      <c r="A255" s="22" t="s">
        <v>3</v>
      </c>
      <c r="B255" s="16" t="s">
        <v>4</v>
      </c>
      <c r="C255" s="25">
        <v>12600000</v>
      </c>
      <c r="D255" s="25">
        <v>9319100</v>
      </c>
      <c r="E255" s="25">
        <v>9319098.9900000002</v>
      </c>
      <c r="F255" s="25">
        <v>99.999989162043548</v>
      </c>
    </row>
    <row r="256" spans="1:6" ht="31.2">
      <c r="A256" s="22" t="s">
        <v>5</v>
      </c>
      <c r="B256" s="16" t="s">
        <v>6</v>
      </c>
      <c r="C256" s="25">
        <v>12600000</v>
      </c>
      <c r="D256" s="25">
        <v>9319100</v>
      </c>
      <c r="E256" s="25">
        <v>9319098.9900000002</v>
      </c>
      <c r="F256" s="25">
        <v>99.999989162043548</v>
      </c>
    </row>
    <row r="257" spans="1:6">
      <c r="A257" s="22" t="s">
        <v>7</v>
      </c>
      <c r="B257" s="16" t="s">
        <v>8</v>
      </c>
      <c r="C257" s="25">
        <v>10227892.98</v>
      </c>
      <c r="D257" s="25">
        <v>7566592.9800000004</v>
      </c>
      <c r="E257" s="25">
        <v>7566592.1500000004</v>
      </c>
      <c r="F257" s="25">
        <v>99.999989030730191</v>
      </c>
    </row>
    <row r="258" spans="1:6">
      <c r="A258" s="22" t="s">
        <v>9</v>
      </c>
      <c r="B258" s="16" t="s">
        <v>10</v>
      </c>
      <c r="C258" s="25">
        <v>10227892.98</v>
      </c>
      <c r="D258" s="25">
        <v>7566592.9800000004</v>
      </c>
      <c r="E258" s="25">
        <v>7566592.1500000004</v>
      </c>
      <c r="F258" s="25">
        <v>99.999989030730191</v>
      </c>
    </row>
    <row r="259" spans="1:6">
      <c r="A259" s="22" t="s">
        <v>11</v>
      </c>
      <c r="B259" s="16" t="s">
        <v>12</v>
      </c>
      <c r="C259" s="25">
        <v>2372107.02</v>
      </c>
      <c r="D259" s="25">
        <v>1752507.02</v>
      </c>
      <c r="E259" s="25">
        <v>1752506.84</v>
      </c>
      <c r="F259" s="25">
        <v>99.999989728999765</v>
      </c>
    </row>
    <row r="260" spans="1:6" ht="62.4">
      <c r="A260" s="21" t="s">
        <v>68</v>
      </c>
      <c r="B260" s="15" t="s">
        <v>69</v>
      </c>
      <c r="C260" s="24">
        <v>22455552</v>
      </c>
      <c r="D260" s="24">
        <v>17263852</v>
      </c>
      <c r="E260" s="24">
        <v>15117989.139999999</v>
      </c>
      <c r="F260" s="24">
        <v>87.570196616606765</v>
      </c>
    </row>
    <row r="261" spans="1:6">
      <c r="A261" s="22" t="s">
        <v>3</v>
      </c>
      <c r="B261" s="16" t="s">
        <v>4</v>
      </c>
      <c r="C261" s="25">
        <v>22455552</v>
      </c>
      <c r="D261" s="25">
        <v>17263852</v>
      </c>
      <c r="E261" s="25">
        <v>15117989.139999999</v>
      </c>
      <c r="F261" s="25">
        <v>87.570196616606765</v>
      </c>
    </row>
    <row r="262" spans="1:6" ht="31.2">
      <c r="A262" s="22" t="s">
        <v>5</v>
      </c>
      <c r="B262" s="16" t="s">
        <v>6</v>
      </c>
      <c r="C262" s="25">
        <v>19000000</v>
      </c>
      <c r="D262" s="25">
        <v>14585000</v>
      </c>
      <c r="E262" s="25">
        <v>13447119.75</v>
      </c>
      <c r="F262" s="25">
        <v>92.198284196091876</v>
      </c>
    </row>
    <row r="263" spans="1:6">
      <c r="A263" s="22" t="s">
        <v>7</v>
      </c>
      <c r="B263" s="16" t="s">
        <v>8</v>
      </c>
      <c r="C263" s="25">
        <v>15575000</v>
      </c>
      <c r="D263" s="25">
        <v>11946000</v>
      </c>
      <c r="E263" s="25">
        <v>10983845.85</v>
      </c>
      <c r="F263" s="25">
        <v>91.945804871923656</v>
      </c>
    </row>
    <row r="264" spans="1:6">
      <c r="A264" s="22" t="s">
        <v>9</v>
      </c>
      <c r="B264" s="16" t="s">
        <v>10</v>
      </c>
      <c r="C264" s="25">
        <v>15575000</v>
      </c>
      <c r="D264" s="25">
        <v>11946000</v>
      </c>
      <c r="E264" s="25">
        <v>10983845.85</v>
      </c>
      <c r="F264" s="25">
        <v>91.945804871923656</v>
      </c>
    </row>
    <row r="265" spans="1:6">
      <c r="A265" s="22" t="s">
        <v>11</v>
      </c>
      <c r="B265" s="16" t="s">
        <v>12</v>
      </c>
      <c r="C265" s="25">
        <v>3425000</v>
      </c>
      <c r="D265" s="25">
        <v>2639000</v>
      </c>
      <c r="E265" s="25">
        <v>2463273.9</v>
      </c>
      <c r="F265" s="25">
        <v>93.341186055323988</v>
      </c>
    </row>
    <row r="266" spans="1:6">
      <c r="A266" s="22" t="s">
        <v>13</v>
      </c>
      <c r="B266" s="16" t="s">
        <v>14</v>
      </c>
      <c r="C266" s="25">
        <v>3448552</v>
      </c>
      <c r="D266" s="25">
        <v>2673552</v>
      </c>
      <c r="E266" s="25">
        <v>1670869.3900000001</v>
      </c>
      <c r="F266" s="25">
        <v>62.496236841475316</v>
      </c>
    </row>
    <row r="267" spans="1:6" ht="31.2">
      <c r="A267" s="22" t="s">
        <v>15</v>
      </c>
      <c r="B267" s="16" t="s">
        <v>16</v>
      </c>
      <c r="C267" s="25">
        <v>970332</v>
      </c>
      <c r="D267" s="25">
        <v>825332</v>
      </c>
      <c r="E267" s="25">
        <v>413134.7</v>
      </c>
      <c r="F267" s="25">
        <v>50.056789267834034</v>
      </c>
    </row>
    <row r="268" spans="1:6">
      <c r="A268" s="22" t="s">
        <v>19</v>
      </c>
      <c r="B268" s="16" t="s">
        <v>20</v>
      </c>
      <c r="C268" s="25">
        <v>735990</v>
      </c>
      <c r="D268" s="25">
        <v>537990</v>
      </c>
      <c r="E268" s="25">
        <v>301944.3</v>
      </c>
      <c r="F268" s="25">
        <v>56.12451904310489</v>
      </c>
    </row>
    <row r="269" spans="1:6">
      <c r="A269" s="22" t="s">
        <v>21</v>
      </c>
      <c r="B269" s="16" t="s">
        <v>22</v>
      </c>
      <c r="C269" s="25">
        <v>375000</v>
      </c>
      <c r="D269" s="25">
        <v>360000</v>
      </c>
      <c r="E269" s="25">
        <v>351270.44</v>
      </c>
      <c r="F269" s="25">
        <v>97.57512222222222</v>
      </c>
    </row>
    <row r="270" spans="1:6" ht="31.2">
      <c r="A270" s="22" t="s">
        <v>166</v>
      </c>
      <c r="B270" s="16" t="s">
        <v>23</v>
      </c>
      <c r="C270" s="25">
        <v>1362230</v>
      </c>
      <c r="D270" s="25">
        <v>946530</v>
      </c>
      <c r="E270" s="25">
        <v>604519.94999999995</v>
      </c>
      <c r="F270" s="25">
        <v>63.866961427530022</v>
      </c>
    </row>
    <row r="271" spans="1:6">
      <c r="A271" s="22" t="s">
        <v>167</v>
      </c>
      <c r="B271" s="16" t="s">
        <v>24</v>
      </c>
      <c r="C271" s="25">
        <v>203100</v>
      </c>
      <c r="D271" s="25">
        <v>150700</v>
      </c>
      <c r="E271" s="25">
        <v>109565.6</v>
      </c>
      <c r="F271" s="25">
        <v>72.70444591904446</v>
      </c>
    </row>
    <row r="272" spans="1:6" ht="31.2">
      <c r="A272" s="22" t="s">
        <v>168</v>
      </c>
      <c r="B272" s="16" t="s">
        <v>25</v>
      </c>
      <c r="C272" s="25">
        <v>227030</v>
      </c>
      <c r="D272" s="25">
        <v>196130</v>
      </c>
      <c r="E272" s="25">
        <v>192856.91</v>
      </c>
      <c r="F272" s="25">
        <v>98.33116300412992</v>
      </c>
    </row>
    <row r="273" spans="1:6">
      <c r="A273" s="22" t="s">
        <v>169</v>
      </c>
      <c r="B273" s="16" t="s">
        <v>26</v>
      </c>
      <c r="C273" s="25">
        <v>788100</v>
      </c>
      <c r="D273" s="25">
        <v>503500</v>
      </c>
      <c r="E273" s="25">
        <v>249314.36</v>
      </c>
      <c r="F273" s="25">
        <v>49.516258192651435</v>
      </c>
    </row>
    <row r="274" spans="1:6" ht="31.2">
      <c r="A274" s="22" t="s">
        <v>171</v>
      </c>
      <c r="B274" s="16" t="s">
        <v>28</v>
      </c>
      <c r="C274" s="25">
        <v>144000</v>
      </c>
      <c r="D274" s="25">
        <v>96200</v>
      </c>
      <c r="E274" s="25">
        <v>52783.08</v>
      </c>
      <c r="F274" s="25">
        <v>54.868066528066528</v>
      </c>
    </row>
    <row r="275" spans="1:6" ht="46.8">
      <c r="A275" s="22" t="s">
        <v>29</v>
      </c>
      <c r="B275" s="16" t="s">
        <v>30</v>
      </c>
      <c r="C275" s="25">
        <v>5000</v>
      </c>
      <c r="D275" s="25">
        <v>3700</v>
      </c>
      <c r="E275" s="25">
        <v>0</v>
      </c>
      <c r="F275" s="25">
        <v>0</v>
      </c>
    </row>
    <row r="276" spans="1:6" ht="46.8">
      <c r="A276" s="22" t="s">
        <v>31</v>
      </c>
      <c r="B276" s="16" t="s">
        <v>32</v>
      </c>
      <c r="C276" s="25">
        <v>5000</v>
      </c>
      <c r="D276" s="25">
        <v>3700</v>
      </c>
      <c r="E276" s="25">
        <v>0</v>
      </c>
      <c r="F276" s="25">
        <v>0</v>
      </c>
    </row>
    <row r="277" spans="1:6">
      <c r="A277" s="22" t="s">
        <v>176</v>
      </c>
      <c r="B277" s="16" t="s">
        <v>35</v>
      </c>
      <c r="C277" s="25">
        <v>2000</v>
      </c>
      <c r="D277" s="25">
        <v>1600</v>
      </c>
      <c r="E277" s="25">
        <v>0</v>
      </c>
      <c r="F277" s="25">
        <v>0</v>
      </c>
    </row>
    <row r="278" spans="1:6">
      <c r="A278" s="22" t="s">
        <v>177</v>
      </c>
      <c r="B278" s="16" t="s">
        <v>36</v>
      </c>
      <c r="C278" s="25">
        <v>2000</v>
      </c>
      <c r="D278" s="25">
        <v>1600</v>
      </c>
      <c r="E278" s="25">
        <v>0</v>
      </c>
      <c r="F278" s="25">
        <v>0</v>
      </c>
    </row>
    <row r="279" spans="1:6">
      <c r="A279" s="22" t="s">
        <v>37</v>
      </c>
      <c r="B279" s="16" t="s">
        <v>38</v>
      </c>
      <c r="C279" s="25">
        <v>5000</v>
      </c>
      <c r="D279" s="25">
        <v>3700</v>
      </c>
      <c r="E279" s="25">
        <v>0</v>
      </c>
      <c r="F279" s="25">
        <v>0</v>
      </c>
    </row>
    <row r="280" spans="1:6" ht="46.8">
      <c r="A280" s="21" t="s">
        <v>190</v>
      </c>
      <c r="B280" s="15" t="s">
        <v>70</v>
      </c>
      <c r="C280" s="24">
        <v>30000</v>
      </c>
      <c r="D280" s="24">
        <v>21000</v>
      </c>
      <c r="E280" s="24">
        <v>10400</v>
      </c>
      <c r="F280" s="24">
        <v>49.523809523809526</v>
      </c>
    </row>
    <row r="281" spans="1:6">
      <c r="A281" s="22" t="s">
        <v>3</v>
      </c>
      <c r="B281" s="16" t="s">
        <v>4</v>
      </c>
      <c r="C281" s="25">
        <v>30000</v>
      </c>
      <c r="D281" s="25">
        <v>21000</v>
      </c>
      <c r="E281" s="25">
        <v>10400</v>
      </c>
      <c r="F281" s="25">
        <v>49.523809523809526</v>
      </c>
    </row>
    <row r="282" spans="1:6">
      <c r="A282" s="22" t="s">
        <v>13</v>
      </c>
      <c r="B282" s="16" t="s">
        <v>14</v>
      </c>
      <c r="C282" s="25">
        <v>30000</v>
      </c>
      <c r="D282" s="25">
        <v>21000</v>
      </c>
      <c r="E282" s="25">
        <v>10400</v>
      </c>
      <c r="F282" s="25">
        <v>49.523809523809526</v>
      </c>
    </row>
    <row r="283" spans="1:6">
      <c r="A283" s="22" t="s">
        <v>19</v>
      </c>
      <c r="B283" s="16" t="s">
        <v>20</v>
      </c>
      <c r="C283" s="25">
        <v>500</v>
      </c>
      <c r="D283" s="25">
        <v>500</v>
      </c>
      <c r="E283" s="25">
        <v>0</v>
      </c>
      <c r="F283" s="25">
        <v>0</v>
      </c>
    </row>
    <row r="284" spans="1:6">
      <c r="A284" s="22" t="s">
        <v>21</v>
      </c>
      <c r="B284" s="16" t="s">
        <v>22</v>
      </c>
      <c r="C284" s="25">
        <v>29500</v>
      </c>
      <c r="D284" s="25">
        <v>20500</v>
      </c>
      <c r="E284" s="25">
        <v>10400</v>
      </c>
      <c r="F284" s="25">
        <v>50.731707317073173</v>
      </c>
    </row>
    <row r="285" spans="1:6" ht="31.2">
      <c r="A285" s="21" t="s">
        <v>71</v>
      </c>
      <c r="B285" s="15" t="s">
        <v>72</v>
      </c>
      <c r="C285" s="24">
        <v>21182853</v>
      </c>
      <c r="D285" s="24">
        <v>16232553</v>
      </c>
      <c r="E285" s="24">
        <v>12391653.039999997</v>
      </c>
      <c r="F285" s="24">
        <v>76.338287883612622</v>
      </c>
    </row>
    <row r="286" spans="1:6">
      <c r="A286" s="22" t="s">
        <v>3</v>
      </c>
      <c r="B286" s="16" t="s">
        <v>4</v>
      </c>
      <c r="C286" s="25">
        <v>21182853</v>
      </c>
      <c r="D286" s="25">
        <v>16232553</v>
      </c>
      <c r="E286" s="25">
        <v>12391653.039999997</v>
      </c>
      <c r="F286" s="25">
        <v>76.338287883612622</v>
      </c>
    </row>
    <row r="287" spans="1:6" ht="31.2">
      <c r="A287" s="22" t="s">
        <v>5</v>
      </c>
      <c r="B287" s="16" t="s">
        <v>6</v>
      </c>
      <c r="C287" s="25">
        <v>17600000</v>
      </c>
      <c r="D287" s="25">
        <v>13421400</v>
      </c>
      <c r="E287" s="25">
        <v>10946746.34</v>
      </c>
      <c r="F287" s="25">
        <v>81.561881323855928</v>
      </c>
    </row>
    <row r="288" spans="1:6">
      <c r="A288" s="22" t="s">
        <v>7</v>
      </c>
      <c r="B288" s="16" t="s">
        <v>8</v>
      </c>
      <c r="C288" s="25">
        <v>14425000</v>
      </c>
      <c r="D288" s="25">
        <v>11000000</v>
      </c>
      <c r="E288" s="25">
        <v>9014039.3100000005</v>
      </c>
      <c r="F288" s="25">
        <v>81.945811909090921</v>
      </c>
    </row>
    <row r="289" spans="1:6">
      <c r="A289" s="22" t="s">
        <v>9</v>
      </c>
      <c r="B289" s="16" t="s">
        <v>10</v>
      </c>
      <c r="C289" s="25">
        <v>14425000</v>
      </c>
      <c r="D289" s="25">
        <v>11000000</v>
      </c>
      <c r="E289" s="25">
        <v>9014039.3100000005</v>
      </c>
      <c r="F289" s="25">
        <v>81.945811909090921</v>
      </c>
    </row>
    <row r="290" spans="1:6">
      <c r="A290" s="22" t="s">
        <v>11</v>
      </c>
      <c r="B290" s="16" t="s">
        <v>12</v>
      </c>
      <c r="C290" s="25">
        <v>3175000</v>
      </c>
      <c r="D290" s="25">
        <v>2421400</v>
      </c>
      <c r="E290" s="25">
        <v>1932707.03</v>
      </c>
      <c r="F290" s="25">
        <v>79.817751300900312</v>
      </c>
    </row>
    <row r="291" spans="1:6">
      <c r="A291" s="22" t="s">
        <v>13</v>
      </c>
      <c r="B291" s="16" t="s">
        <v>14</v>
      </c>
      <c r="C291" s="25">
        <v>3522520</v>
      </c>
      <c r="D291" s="25">
        <v>2751320</v>
      </c>
      <c r="E291" s="25">
        <v>1390297.92</v>
      </c>
      <c r="F291" s="25">
        <v>50.532032624340317</v>
      </c>
    </row>
    <row r="292" spans="1:6" ht="31.2">
      <c r="A292" s="22" t="s">
        <v>15</v>
      </c>
      <c r="B292" s="16" t="s">
        <v>16</v>
      </c>
      <c r="C292" s="25">
        <v>384427</v>
      </c>
      <c r="D292" s="25">
        <v>342427</v>
      </c>
      <c r="E292" s="25">
        <v>222091.6</v>
      </c>
      <c r="F292" s="25">
        <v>64.858086541072993</v>
      </c>
    </row>
    <row r="293" spans="1:6">
      <c r="A293" s="22" t="s">
        <v>19</v>
      </c>
      <c r="B293" s="16" t="s">
        <v>20</v>
      </c>
      <c r="C293" s="25">
        <v>639934</v>
      </c>
      <c r="D293" s="25">
        <v>610934</v>
      </c>
      <c r="E293" s="25">
        <v>347833.59</v>
      </c>
      <c r="F293" s="25">
        <v>56.934724536529316</v>
      </c>
    </row>
    <row r="294" spans="1:6">
      <c r="A294" s="22" t="s">
        <v>21</v>
      </c>
      <c r="B294" s="16" t="s">
        <v>22</v>
      </c>
      <c r="C294" s="25">
        <v>16810</v>
      </c>
      <c r="D294" s="25">
        <v>16810</v>
      </c>
      <c r="E294" s="25">
        <v>16800</v>
      </c>
      <c r="F294" s="25">
        <v>99.940511600237954</v>
      </c>
    </row>
    <row r="295" spans="1:6" ht="31.2">
      <c r="A295" s="22" t="s">
        <v>166</v>
      </c>
      <c r="B295" s="16" t="s">
        <v>23</v>
      </c>
      <c r="C295" s="25">
        <v>2396689</v>
      </c>
      <c r="D295" s="25">
        <v>1696489</v>
      </c>
      <c r="E295" s="25">
        <v>725442.7300000001</v>
      </c>
      <c r="F295" s="25">
        <v>42.761416667010522</v>
      </c>
    </row>
    <row r="296" spans="1:6">
      <c r="A296" s="22" t="s">
        <v>167</v>
      </c>
      <c r="B296" s="16" t="s">
        <v>24</v>
      </c>
      <c r="C296" s="25">
        <v>900000</v>
      </c>
      <c r="D296" s="25">
        <v>535000</v>
      </c>
      <c r="E296" s="25">
        <v>325880.03000000003</v>
      </c>
      <c r="F296" s="25">
        <v>60.912155140186918</v>
      </c>
    </row>
    <row r="297" spans="1:6" ht="31.2">
      <c r="A297" s="22" t="s">
        <v>168</v>
      </c>
      <c r="B297" s="16" t="s">
        <v>25</v>
      </c>
      <c r="C297" s="25">
        <v>270289</v>
      </c>
      <c r="D297" s="25">
        <v>190389</v>
      </c>
      <c r="E297" s="25">
        <v>20377.29</v>
      </c>
      <c r="F297" s="25">
        <v>10.702976537510047</v>
      </c>
    </row>
    <row r="298" spans="1:6">
      <c r="A298" s="22" t="s">
        <v>169</v>
      </c>
      <c r="B298" s="16" t="s">
        <v>26</v>
      </c>
      <c r="C298" s="25">
        <v>1110500</v>
      </c>
      <c r="D298" s="25">
        <v>909900</v>
      </c>
      <c r="E298" s="25">
        <v>358981.76</v>
      </c>
      <c r="F298" s="25">
        <v>39.452880536322674</v>
      </c>
    </row>
    <row r="299" spans="1:6" ht="31.2">
      <c r="A299" s="22" t="s">
        <v>171</v>
      </c>
      <c r="B299" s="16" t="s">
        <v>28</v>
      </c>
      <c r="C299" s="25">
        <v>115900</v>
      </c>
      <c r="D299" s="25">
        <v>61200</v>
      </c>
      <c r="E299" s="25">
        <v>20203.650000000001</v>
      </c>
      <c r="F299" s="25">
        <v>33.012500000000003</v>
      </c>
    </row>
    <row r="300" spans="1:6" ht="46.8">
      <c r="A300" s="22" t="s">
        <v>29</v>
      </c>
      <c r="B300" s="16" t="s">
        <v>30</v>
      </c>
      <c r="C300" s="25">
        <v>84660</v>
      </c>
      <c r="D300" s="25">
        <v>84660</v>
      </c>
      <c r="E300" s="25">
        <v>78130</v>
      </c>
      <c r="F300" s="25">
        <v>92.286794235766607</v>
      </c>
    </row>
    <row r="301" spans="1:6" ht="46.8">
      <c r="A301" s="22" t="s">
        <v>172</v>
      </c>
      <c r="B301" s="16" t="s">
        <v>173</v>
      </c>
      <c r="C301" s="25">
        <v>66000</v>
      </c>
      <c r="D301" s="25">
        <v>66000</v>
      </c>
      <c r="E301" s="25">
        <v>65500</v>
      </c>
      <c r="F301" s="25">
        <v>99.242424242424249</v>
      </c>
    </row>
    <row r="302" spans="1:6" ht="46.8">
      <c r="A302" s="22" t="s">
        <v>31</v>
      </c>
      <c r="B302" s="16" t="s">
        <v>32</v>
      </c>
      <c r="C302" s="25">
        <v>18660</v>
      </c>
      <c r="D302" s="25">
        <v>18660</v>
      </c>
      <c r="E302" s="25">
        <v>12630</v>
      </c>
      <c r="F302" s="25">
        <v>67.684887459807072</v>
      </c>
    </row>
    <row r="303" spans="1:6">
      <c r="A303" s="22" t="s">
        <v>37</v>
      </c>
      <c r="B303" s="16" t="s">
        <v>38</v>
      </c>
      <c r="C303" s="25">
        <v>60333</v>
      </c>
      <c r="D303" s="25">
        <v>59833</v>
      </c>
      <c r="E303" s="25">
        <v>54608.78</v>
      </c>
      <c r="F303" s="25">
        <v>91.268664449384119</v>
      </c>
    </row>
    <row r="304" spans="1:6" ht="46.8">
      <c r="A304" s="21" t="s">
        <v>191</v>
      </c>
      <c r="B304" s="15" t="s">
        <v>73</v>
      </c>
      <c r="C304" s="24">
        <v>616520</v>
      </c>
      <c r="D304" s="24">
        <v>494020</v>
      </c>
      <c r="E304" s="24">
        <v>267324.13</v>
      </c>
      <c r="F304" s="24">
        <v>54.112005586818348</v>
      </c>
    </row>
    <row r="305" spans="1:6">
      <c r="A305" s="22" t="s">
        <v>3</v>
      </c>
      <c r="B305" s="16" t="s">
        <v>4</v>
      </c>
      <c r="C305" s="25">
        <v>616520</v>
      </c>
      <c r="D305" s="25">
        <v>494020</v>
      </c>
      <c r="E305" s="25">
        <v>267324.13</v>
      </c>
      <c r="F305" s="25">
        <v>54.112005586818348</v>
      </c>
    </row>
    <row r="306" spans="1:6" ht="31.2">
      <c r="A306" s="22" t="s">
        <v>5</v>
      </c>
      <c r="B306" s="16" t="s">
        <v>6</v>
      </c>
      <c r="C306" s="25">
        <v>212100</v>
      </c>
      <c r="D306" s="25">
        <v>175600</v>
      </c>
      <c r="E306" s="25">
        <v>163051.87</v>
      </c>
      <c r="F306" s="25">
        <v>92.854140091116165</v>
      </c>
    </row>
    <row r="307" spans="1:6">
      <c r="A307" s="22" t="s">
        <v>7</v>
      </c>
      <c r="B307" s="16" t="s">
        <v>8</v>
      </c>
      <c r="C307" s="25">
        <v>173900</v>
      </c>
      <c r="D307" s="25">
        <v>143800</v>
      </c>
      <c r="E307" s="25">
        <v>133649.09</v>
      </c>
      <c r="F307" s="25">
        <v>92.940952712100128</v>
      </c>
    </row>
    <row r="308" spans="1:6">
      <c r="A308" s="22" t="s">
        <v>9</v>
      </c>
      <c r="B308" s="16" t="s">
        <v>10</v>
      </c>
      <c r="C308" s="25">
        <v>173900</v>
      </c>
      <c r="D308" s="25">
        <v>143800</v>
      </c>
      <c r="E308" s="25">
        <v>133649.09</v>
      </c>
      <c r="F308" s="25">
        <v>92.940952712100128</v>
      </c>
    </row>
    <row r="309" spans="1:6">
      <c r="A309" s="22" t="s">
        <v>11</v>
      </c>
      <c r="B309" s="16" t="s">
        <v>12</v>
      </c>
      <c r="C309" s="25">
        <v>38200</v>
      </c>
      <c r="D309" s="25">
        <v>31800</v>
      </c>
      <c r="E309" s="25">
        <v>29402.78</v>
      </c>
      <c r="F309" s="25">
        <v>92.461572327044024</v>
      </c>
    </row>
    <row r="310" spans="1:6">
      <c r="A310" s="22" t="s">
        <v>13</v>
      </c>
      <c r="B310" s="16" t="s">
        <v>14</v>
      </c>
      <c r="C310" s="25">
        <v>404420</v>
      </c>
      <c r="D310" s="25">
        <v>318420</v>
      </c>
      <c r="E310" s="25">
        <v>104272.26</v>
      </c>
      <c r="F310" s="25">
        <v>32.746768419069149</v>
      </c>
    </row>
    <row r="311" spans="1:6" ht="31.2">
      <c r="A311" s="22" t="s">
        <v>15</v>
      </c>
      <c r="B311" s="16" t="s">
        <v>16</v>
      </c>
      <c r="C311" s="25">
        <v>40050</v>
      </c>
      <c r="D311" s="25">
        <v>26950</v>
      </c>
      <c r="E311" s="25">
        <v>4968</v>
      </c>
      <c r="F311" s="25">
        <v>18.434137291280148</v>
      </c>
    </row>
    <row r="312" spans="1:6">
      <c r="A312" s="22" t="s">
        <v>19</v>
      </c>
      <c r="B312" s="16" t="s">
        <v>20</v>
      </c>
      <c r="C312" s="25">
        <v>200000</v>
      </c>
      <c r="D312" s="25">
        <v>174700</v>
      </c>
      <c r="E312" s="25">
        <v>56082</v>
      </c>
      <c r="F312" s="25">
        <v>32.101888952489979</v>
      </c>
    </row>
    <row r="313" spans="1:6">
      <c r="A313" s="22" t="s">
        <v>21</v>
      </c>
      <c r="B313" s="16" t="s">
        <v>22</v>
      </c>
      <c r="C313" s="25">
        <v>2000</v>
      </c>
      <c r="D313" s="25">
        <v>1700</v>
      </c>
      <c r="E313" s="25">
        <v>0</v>
      </c>
      <c r="F313" s="25">
        <v>0</v>
      </c>
    </row>
    <row r="314" spans="1:6" ht="31.2">
      <c r="A314" s="22" t="s">
        <v>166</v>
      </c>
      <c r="B314" s="16" t="s">
        <v>23</v>
      </c>
      <c r="C314" s="25">
        <v>160370</v>
      </c>
      <c r="D314" s="25">
        <v>113370</v>
      </c>
      <c r="E314" s="25">
        <v>43222.26</v>
      </c>
      <c r="F314" s="25">
        <v>38.124953691452767</v>
      </c>
    </row>
    <row r="315" spans="1:6">
      <c r="A315" s="22" t="s">
        <v>167</v>
      </c>
      <c r="B315" s="16" t="s">
        <v>24</v>
      </c>
      <c r="C315" s="25">
        <v>101600</v>
      </c>
      <c r="D315" s="25">
        <v>70700</v>
      </c>
      <c r="E315" s="25">
        <v>17393.88</v>
      </c>
      <c r="F315" s="25">
        <v>24.602376237623762</v>
      </c>
    </row>
    <row r="316" spans="1:6" ht="31.2">
      <c r="A316" s="22" t="s">
        <v>168</v>
      </c>
      <c r="B316" s="16" t="s">
        <v>25</v>
      </c>
      <c r="C316" s="25">
        <v>4670</v>
      </c>
      <c r="D316" s="25">
        <v>2870</v>
      </c>
      <c r="E316" s="25">
        <v>2227.2199999999998</v>
      </c>
      <c r="F316" s="25">
        <v>77.603484320557484</v>
      </c>
    </row>
    <row r="317" spans="1:6">
      <c r="A317" s="22" t="s">
        <v>169</v>
      </c>
      <c r="B317" s="16" t="s">
        <v>26</v>
      </c>
      <c r="C317" s="25">
        <v>51900</v>
      </c>
      <c r="D317" s="25">
        <v>38200</v>
      </c>
      <c r="E317" s="25">
        <v>22466.68</v>
      </c>
      <c r="F317" s="25">
        <v>58.813298429319374</v>
      </c>
    </row>
    <row r="318" spans="1:6" ht="31.2">
      <c r="A318" s="22" t="s">
        <v>171</v>
      </c>
      <c r="B318" s="16" t="s">
        <v>28</v>
      </c>
      <c r="C318" s="25">
        <v>2200</v>
      </c>
      <c r="D318" s="25">
        <v>1600</v>
      </c>
      <c r="E318" s="25">
        <v>1134.48</v>
      </c>
      <c r="F318" s="25">
        <v>70.905000000000001</v>
      </c>
    </row>
    <row r="319" spans="1:6" ht="46.8">
      <c r="A319" s="22" t="s">
        <v>29</v>
      </c>
      <c r="B319" s="16" t="s">
        <v>30</v>
      </c>
      <c r="C319" s="25">
        <v>2000</v>
      </c>
      <c r="D319" s="25">
        <v>1700</v>
      </c>
      <c r="E319" s="25">
        <v>0</v>
      </c>
      <c r="F319" s="25">
        <v>0</v>
      </c>
    </row>
    <row r="320" spans="1:6" ht="46.8">
      <c r="A320" s="22" t="s">
        <v>31</v>
      </c>
      <c r="B320" s="16" t="s">
        <v>32</v>
      </c>
      <c r="C320" s="25">
        <v>2000</v>
      </c>
      <c r="D320" s="25">
        <v>1700</v>
      </c>
      <c r="E320" s="25">
        <v>0</v>
      </c>
      <c r="F320" s="25">
        <v>0</v>
      </c>
    </row>
    <row r="321" spans="1:6" ht="46.8">
      <c r="A321" s="21" t="s">
        <v>192</v>
      </c>
      <c r="B321" s="15" t="s">
        <v>74</v>
      </c>
      <c r="C321" s="24">
        <v>2775740</v>
      </c>
      <c r="D321" s="24">
        <v>2036837</v>
      </c>
      <c r="E321" s="24">
        <v>1427813.76</v>
      </c>
      <c r="F321" s="24">
        <v>70.099559267629175</v>
      </c>
    </row>
    <row r="322" spans="1:6">
      <c r="A322" s="22" t="s">
        <v>3</v>
      </c>
      <c r="B322" s="16" t="s">
        <v>4</v>
      </c>
      <c r="C322" s="25">
        <v>2775740</v>
      </c>
      <c r="D322" s="25">
        <v>2036837</v>
      </c>
      <c r="E322" s="25">
        <v>1427813.76</v>
      </c>
      <c r="F322" s="25">
        <v>70.099559267629175</v>
      </c>
    </row>
    <row r="323" spans="1:6" ht="31.2">
      <c r="A323" s="22" t="s">
        <v>5</v>
      </c>
      <c r="B323" s="16" t="s">
        <v>6</v>
      </c>
      <c r="C323" s="25">
        <v>2775740</v>
      </c>
      <c r="D323" s="25">
        <v>2036837</v>
      </c>
      <c r="E323" s="25">
        <v>1427813.76</v>
      </c>
      <c r="F323" s="25">
        <v>70.099559267629175</v>
      </c>
    </row>
    <row r="324" spans="1:6">
      <c r="A324" s="22" t="s">
        <v>7</v>
      </c>
      <c r="B324" s="16" t="s">
        <v>8</v>
      </c>
      <c r="C324" s="25">
        <v>2275200</v>
      </c>
      <c r="D324" s="25">
        <v>1669600</v>
      </c>
      <c r="E324" s="25">
        <v>1155398.96</v>
      </c>
      <c r="F324" s="25">
        <v>69.202141830378523</v>
      </c>
    </row>
    <row r="325" spans="1:6">
      <c r="A325" s="22" t="s">
        <v>9</v>
      </c>
      <c r="B325" s="16" t="s">
        <v>10</v>
      </c>
      <c r="C325" s="25">
        <v>2275200</v>
      </c>
      <c r="D325" s="25">
        <v>1669600</v>
      </c>
      <c r="E325" s="25">
        <v>1155398.96</v>
      </c>
      <c r="F325" s="25">
        <v>69.202141830378523</v>
      </c>
    </row>
    <row r="326" spans="1:6">
      <c r="A326" s="22" t="s">
        <v>11</v>
      </c>
      <c r="B326" s="16" t="s">
        <v>12</v>
      </c>
      <c r="C326" s="25">
        <v>500540</v>
      </c>
      <c r="D326" s="25">
        <v>367237</v>
      </c>
      <c r="E326" s="25">
        <v>272414.8</v>
      </c>
      <c r="F326" s="25">
        <v>74.17956251684879</v>
      </c>
    </row>
    <row r="327" spans="1:6" ht="140.4">
      <c r="A327" s="21" t="s">
        <v>253</v>
      </c>
      <c r="B327" s="15" t="s">
        <v>254</v>
      </c>
      <c r="C327" s="24">
        <v>245454.99</v>
      </c>
      <c r="D327" s="24">
        <v>245454.99</v>
      </c>
      <c r="E327" s="24">
        <v>245454.99</v>
      </c>
      <c r="F327" s="24">
        <v>100</v>
      </c>
    </row>
    <row r="328" spans="1:6">
      <c r="A328" s="22" t="s">
        <v>3</v>
      </c>
      <c r="B328" s="16" t="s">
        <v>4</v>
      </c>
      <c r="C328" s="25">
        <v>245454.99</v>
      </c>
      <c r="D328" s="25">
        <v>245454.99</v>
      </c>
      <c r="E328" s="25">
        <v>245454.99</v>
      </c>
      <c r="F328" s="25">
        <v>100</v>
      </c>
    </row>
    <row r="329" spans="1:6" ht="31.2">
      <c r="A329" s="22" t="s">
        <v>5</v>
      </c>
      <c r="B329" s="16" t="s">
        <v>6</v>
      </c>
      <c r="C329" s="25">
        <v>245454.99</v>
      </c>
      <c r="D329" s="25">
        <v>245454.99</v>
      </c>
      <c r="E329" s="25">
        <v>245454.99</v>
      </c>
      <c r="F329" s="25">
        <v>100</v>
      </c>
    </row>
    <row r="330" spans="1:6">
      <c r="A330" s="22" t="s">
        <v>7</v>
      </c>
      <c r="B330" s="16" t="s">
        <v>8</v>
      </c>
      <c r="C330" s="25">
        <v>201200.99</v>
      </c>
      <c r="D330" s="25">
        <v>201200.99</v>
      </c>
      <c r="E330" s="25">
        <v>201200.99</v>
      </c>
      <c r="F330" s="25">
        <v>100</v>
      </c>
    </row>
    <row r="331" spans="1:6">
      <c r="A331" s="22" t="s">
        <v>9</v>
      </c>
      <c r="B331" s="16" t="s">
        <v>10</v>
      </c>
      <c r="C331" s="25">
        <v>201200.99</v>
      </c>
      <c r="D331" s="25">
        <v>201200.99</v>
      </c>
      <c r="E331" s="25">
        <v>201200.99</v>
      </c>
      <c r="F331" s="25">
        <v>100</v>
      </c>
    </row>
    <row r="332" spans="1:6">
      <c r="A332" s="22" t="s">
        <v>11</v>
      </c>
      <c r="B332" s="16" t="s">
        <v>12</v>
      </c>
      <c r="C332" s="25">
        <v>44254</v>
      </c>
      <c r="D332" s="25">
        <v>44254</v>
      </c>
      <c r="E332" s="25">
        <v>44254</v>
      </c>
      <c r="F332" s="25">
        <v>100</v>
      </c>
    </row>
    <row r="333" spans="1:6" ht="46.8">
      <c r="A333" s="21" t="s">
        <v>193</v>
      </c>
      <c r="B333" s="15" t="s">
        <v>75</v>
      </c>
      <c r="C333" s="24">
        <v>4467418</v>
      </c>
      <c r="D333" s="24">
        <v>3444418</v>
      </c>
      <c r="E333" s="24">
        <v>2753605.14</v>
      </c>
      <c r="F333" s="24">
        <v>79.943988795784946</v>
      </c>
    </row>
    <row r="334" spans="1:6">
      <c r="A334" s="22" t="s">
        <v>3</v>
      </c>
      <c r="B334" s="16" t="s">
        <v>4</v>
      </c>
      <c r="C334" s="25">
        <v>4467418</v>
      </c>
      <c r="D334" s="25">
        <v>3444418</v>
      </c>
      <c r="E334" s="25">
        <v>2753605.14</v>
      </c>
      <c r="F334" s="25">
        <v>79.943988795784946</v>
      </c>
    </row>
    <row r="335" spans="1:6" ht="31.2">
      <c r="A335" s="22" t="s">
        <v>5</v>
      </c>
      <c r="B335" s="16" t="s">
        <v>6</v>
      </c>
      <c r="C335" s="25">
        <v>4150000</v>
      </c>
      <c r="D335" s="25">
        <v>3209000</v>
      </c>
      <c r="E335" s="25">
        <v>2666009.36</v>
      </c>
      <c r="F335" s="25">
        <v>83.079132440012458</v>
      </c>
    </row>
    <row r="336" spans="1:6">
      <c r="A336" s="22" t="s">
        <v>7</v>
      </c>
      <c r="B336" s="16" t="s">
        <v>8</v>
      </c>
      <c r="C336" s="25">
        <v>3400000</v>
      </c>
      <c r="D336" s="25">
        <v>2630000</v>
      </c>
      <c r="E336" s="25">
        <v>2174868.42</v>
      </c>
      <c r="F336" s="25">
        <v>82.694616730038021</v>
      </c>
    </row>
    <row r="337" spans="1:6">
      <c r="A337" s="22" t="s">
        <v>9</v>
      </c>
      <c r="B337" s="16" t="s">
        <v>10</v>
      </c>
      <c r="C337" s="25">
        <v>3400000</v>
      </c>
      <c r="D337" s="25">
        <v>2630000</v>
      </c>
      <c r="E337" s="25">
        <v>2174868.42</v>
      </c>
      <c r="F337" s="25">
        <v>82.694616730038021</v>
      </c>
    </row>
    <row r="338" spans="1:6">
      <c r="A338" s="22" t="s">
        <v>11</v>
      </c>
      <c r="B338" s="16" t="s">
        <v>12</v>
      </c>
      <c r="C338" s="25">
        <v>750000</v>
      </c>
      <c r="D338" s="25">
        <v>579000</v>
      </c>
      <c r="E338" s="25">
        <v>491140.94</v>
      </c>
      <c r="F338" s="25">
        <v>84.825723661485313</v>
      </c>
    </row>
    <row r="339" spans="1:6">
      <c r="A339" s="22" t="s">
        <v>13</v>
      </c>
      <c r="B339" s="16" t="s">
        <v>14</v>
      </c>
      <c r="C339" s="25">
        <v>312418</v>
      </c>
      <c r="D339" s="25">
        <v>231718</v>
      </c>
      <c r="E339" s="25">
        <v>87595.78</v>
      </c>
      <c r="F339" s="25">
        <v>37.802751620504232</v>
      </c>
    </row>
    <row r="340" spans="1:6" ht="31.2">
      <c r="A340" s="22" t="s">
        <v>15</v>
      </c>
      <c r="B340" s="16" t="s">
        <v>16</v>
      </c>
      <c r="C340" s="25">
        <v>45818</v>
      </c>
      <c r="D340" s="25">
        <v>33153</v>
      </c>
      <c r="E340" s="25">
        <v>2000</v>
      </c>
      <c r="F340" s="25">
        <v>6.0326365638102137</v>
      </c>
    </row>
    <row r="341" spans="1:6">
      <c r="A341" s="22" t="s">
        <v>19</v>
      </c>
      <c r="B341" s="16" t="s">
        <v>20</v>
      </c>
      <c r="C341" s="25">
        <v>200000</v>
      </c>
      <c r="D341" s="25">
        <v>148700</v>
      </c>
      <c r="E341" s="25">
        <v>66169.039999999994</v>
      </c>
      <c r="F341" s="25">
        <v>44.49834566240753</v>
      </c>
    </row>
    <row r="342" spans="1:6">
      <c r="A342" s="22" t="s">
        <v>21</v>
      </c>
      <c r="B342" s="16" t="s">
        <v>22</v>
      </c>
      <c r="C342" s="25">
        <v>10000</v>
      </c>
      <c r="D342" s="25">
        <v>8500</v>
      </c>
      <c r="E342" s="25">
        <v>6954.58</v>
      </c>
      <c r="F342" s="25">
        <v>81.818588235294115</v>
      </c>
    </row>
    <row r="343" spans="1:6" ht="31.2">
      <c r="A343" s="22" t="s">
        <v>166</v>
      </c>
      <c r="B343" s="16" t="s">
        <v>23</v>
      </c>
      <c r="C343" s="25">
        <v>56600</v>
      </c>
      <c r="D343" s="25">
        <v>41365</v>
      </c>
      <c r="E343" s="25">
        <v>12472.16</v>
      </c>
      <c r="F343" s="25">
        <v>30.151480720415808</v>
      </c>
    </row>
    <row r="344" spans="1:6">
      <c r="A344" s="22" t="s">
        <v>167</v>
      </c>
      <c r="B344" s="16" t="s">
        <v>24</v>
      </c>
      <c r="C344" s="25">
        <v>27200</v>
      </c>
      <c r="D344" s="25">
        <v>19800</v>
      </c>
      <c r="E344" s="25">
        <v>2163.91</v>
      </c>
      <c r="F344" s="25">
        <v>10.928838383838384</v>
      </c>
    </row>
    <row r="345" spans="1:6" ht="31.2">
      <c r="A345" s="22" t="s">
        <v>168</v>
      </c>
      <c r="B345" s="16" t="s">
        <v>25</v>
      </c>
      <c r="C345" s="25">
        <v>2300</v>
      </c>
      <c r="D345" s="25">
        <v>1665</v>
      </c>
      <c r="E345" s="25">
        <v>1629.47</v>
      </c>
      <c r="F345" s="25">
        <v>97.866066066066068</v>
      </c>
    </row>
    <row r="346" spans="1:6">
      <c r="A346" s="22" t="s">
        <v>169</v>
      </c>
      <c r="B346" s="16" t="s">
        <v>26</v>
      </c>
      <c r="C346" s="25">
        <v>24900</v>
      </c>
      <c r="D346" s="25">
        <v>18000</v>
      </c>
      <c r="E346" s="25">
        <v>7544.3</v>
      </c>
      <c r="F346" s="25">
        <v>41.912777777777777</v>
      </c>
    </row>
    <row r="347" spans="1:6" ht="31.2">
      <c r="A347" s="22" t="s">
        <v>171</v>
      </c>
      <c r="B347" s="16" t="s">
        <v>28</v>
      </c>
      <c r="C347" s="25">
        <v>2200</v>
      </c>
      <c r="D347" s="25">
        <v>1900</v>
      </c>
      <c r="E347" s="25">
        <v>1134.48</v>
      </c>
      <c r="F347" s="25">
        <v>59.709473684210522</v>
      </c>
    </row>
    <row r="348" spans="1:6">
      <c r="A348" s="22" t="s">
        <v>176</v>
      </c>
      <c r="B348" s="16" t="s">
        <v>35</v>
      </c>
      <c r="C348" s="25">
        <v>5000</v>
      </c>
      <c r="D348" s="25">
        <v>3700</v>
      </c>
      <c r="E348" s="25">
        <v>0</v>
      </c>
      <c r="F348" s="25">
        <v>0</v>
      </c>
    </row>
    <row r="349" spans="1:6">
      <c r="A349" s="22" t="s">
        <v>177</v>
      </c>
      <c r="B349" s="16" t="s">
        <v>36</v>
      </c>
      <c r="C349" s="25">
        <v>5000</v>
      </c>
      <c r="D349" s="25">
        <v>3700</v>
      </c>
      <c r="E349" s="25">
        <v>0</v>
      </c>
      <c r="F349" s="25">
        <v>0</v>
      </c>
    </row>
    <row r="350" spans="1:6" ht="78">
      <c r="A350" s="21" t="s">
        <v>265</v>
      </c>
      <c r="B350" s="15" t="s">
        <v>266</v>
      </c>
      <c r="C350" s="24">
        <v>292110</v>
      </c>
      <c r="D350" s="24">
        <v>292110</v>
      </c>
      <c r="E350" s="24">
        <v>216561.31</v>
      </c>
      <c r="F350" s="24">
        <v>74.136903906062784</v>
      </c>
    </row>
    <row r="351" spans="1:6">
      <c r="A351" s="22" t="s">
        <v>3</v>
      </c>
      <c r="B351" s="16" t="s">
        <v>4</v>
      </c>
      <c r="C351" s="25">
        <v>292110</v>
      </c>
      <c r="D351" s="25">
        <v>292110</v>
      </c>
      <c r="E351" s="25">
        <v>216561.31</v>
      </c>
      <c r="F351" s="25">
        <v>74.136903906062784</v>
      </c>
    </row>
    <row r="352" spans="1:6" ht="31.2">
      <c r="A352" s="22" t="s">
        <v>5</v>
      </c>
      <c r="B352" s="16" t="s">
        <v>6</v>
      </c>
      <c r="C352" s="25">
        <v>292110</v>
      </c>
      <c r="D352" s="25">
        <v>292110</v>
      </c>
      <c r="E352" s="25">
        <v>216561.31</v>
      </c>
      <c r="F352" s="25">
        <v>74.136903906062784</v>
      </c>
    </row>
    <row r="353" spans="1:6">
      <c r="A353" s="22" t="s">
        <v>7</v>
      </c>
      <c r="B353" s="16" t="s">
        <v>8</v>
      </c>
      <c r="C353" s="25">
        <v>239434</v>
      </c>
      <c r="D353" s="25">
        <v>239434</v>
      </c>
      <c r="E353" s="25">
        <v>177509.26</v>
      </c>
      <c r="F353" s="25">
        <v>74.137031499285825</v>
      </c>
    </row>
    <row r="354" spans="1:6">
      <c r="A354" s="22" t="s">
        <v>9</v>
      </c>
      <c r="B354" s="16" t="s">
        <v>10</v>
      </c>
      <c r="C354" s="25">
        <v>239434</v>
      </c>
      <c r="D354" s="25">
        <v>239434</v>
      </c>
      <c r="E354" s="25">
        <v>177509.26</v>
      </c>
      <c r="F354" s="25">
        <v>74.137031499285825</v>
      </c>
    </row>
    <row r="355" spans="1:6">
      <c r="A355" s="22" t="s">
        <v>11</v>
      </c>
      <c r="B355" s="16" t="s">
        <v>12</v>
      </c>
      <c r="C355" s="25">
        <v>52676</v>
      </c>
      <c r="D355" s="25">
        <v>52676</v>
      </c>
      <c r="E355" s="25">
        <v>39052.050000000003</v>
      </c>
      <c r="F355" s="25">
        <v>74.136323942592455</v>
      </c>
    </row>
    <row r="356" spans="1:6" ht="93.6">
      <c r="A356" s="21" t="s">
        <v>255</v>
      </c>
      <c r="B356" s="15" t="s">
        <v>256</v>
      </c>
      <c r="C356" s="24">
        <v>97284</v>
      </c>
      <c r="D356" s="24">
        <v>97284</v>
      </c>
      <c r="E356" s="24">
        <v>97284</v>
      </c>
      <c r="F356" s="24">
        <v>100</v>
      </c>
    </row>
    <row r="357" spans="1:6">
      <c r="A357" s="22" t="s">
        <v>3</v>
      </c>
      <c r="B357" s="16" t="s">
        <v>4</v>
      </c>
      <c r="C357" s="25">
        <v>97284</v>
      </c>
      <c r="D357" s="25">
        <v>97284</v>
      </c>
      <c r="E357" s="25">
        <v>97284</v>
      </c>
      <c r="F357" s="25">
        <v>100</v>
      </c>
    </row>
    <row r="358" spans="1:6" ht="31.2">
      <c r="A358" s="22" t="s">
        <v>5</v>
      </c>
      <c r="B358" s="16" t="s">
        <v>6</v>
      </c>
      <c r="C358" s="25">
        <v>97284</v>
      </c>
      <c r="D358" s="25">
        <v>97284</v>
      </c>
      <c r="E358" s="25">
        <v>97284</v>
      </c>
      <c r="F358" s="25">
        <v>100</v>
      </c>
    </row>
    <row r="359" spans="1:6">
      <c r="A359" s="22" t="s">
        <v>7</v>
      </c>
      <c r="B359" s="16" t="s">
        <v>8</v>
      </c>
      <c r="C359" s="25">
        <v>79741</v>
      </c>
      <c r="D359" s="25">
        <v>79741</v>
      </c>
      <c r="E359" s="25">
        <v>79741</v>
      </c>
      <c r="F359" s="25">
        <v>100</v>
      </c>
    </row>
    <row r="360" spans="1:6">
      <c r="A360" s="22" t="s">
        <v>9</v>
      </c>
      <c r="B360" s="16" t="s">
        <v>10</v>
      </c>
      <c r="C360" s="25">
        <v>79741</v>
      </c>
      <c r="D360" s="25">
        <v>79741</v>
      </c>
      <c r="E360" s="25">
        <v>79741</v>
      </c>
      <c r="F360" s="25">
        <v>100</v>
      </c>
    </row>
    <row r="361" spans="1:6">
      <c r="A361" s="22" t="s">
        <v>11</v>
      </c>
      <c r="B361" s="16" t="s">
        <v>12</v>
      </c>
      <c r="C361" s="25">
        <v>17543</v>
      </c>
      <c r="D361" s="25">
        <v>17543</v>
      </c>
      <c r="E361" s="25">
        <v>17543</v>
      </c>
      <c r="F361" s="25">
        <v>100</v>
      </c>
    </row>
    <row r="362" spans="1:6" ht="93.6">
      <c r="A362" s="21" t="s">
        <v>194</v>
      </c>
      <c r="B362" s="15" t="s">
        <v>76</v>
      </c>
      <c r="C362" s="24">
        <v>4139500</v>
      </c>
      <c r="D362" s="24">
        <v>4139500</v>
      </c>
      <c r="E362" s="24">
        <v>3016013.47</v>
      </c>
      <c r="F362" s="24">
        <v>72.859366348592829</v>
      </c>
    </row>
    <row r="363" spans="1:6">
      <c r="A363" s="22" t="s">
        <v>3</v>
      </c>
      <c r="B363" s="16" t="s">
        <v>4</v>
      </c>
      <c r="C363" s="25">
        <v>4139500</v>
      </c>
      <c r="D363" s="25">
        <v>4139500</v>
      </c>
      <c r="E363" s="25">
        <v>3016013.47</v>
      </c>
      <c r="F363" s="25">
        <v>72.859366348592829</v>
      </c>
    </row>
    <row r="364" spans="1:6" ht="31.2">
      <c r="A364" s="22" t="s">
        <v>5</v>
      </c>
      <c r="B364" s="16" t="s">
        <v>6</v>
      </c>
      <c r="C364" s="25">
        <v>607130</v>
      </c>
      <c r="D364" s="25">
        <v>607130</v>
      </c>
      <c r="E364" s="25">
        <v>605107.25</v>
      </c>
      <c r="F364" s="25">
        <v>99.666834121193162</v>
      </c>
    </row>
    <row r="365" spans="1:6">
      <c r="A365" s="22" t="s">
        <v>7</v>
      </c>
      <c r="B365" s="16" t="s">
        <v>8</v>
      </c>
      <c r="C365" s="25">
        <v>497000</v>
      </c>
      <c r="D365" s="25">
        <v>497000</v>
      </c>
      <c r="E365" s="25">
        <v>495989.55</v>
      </c>
      <c r="F365" s="25">
        <v>99.796690140845072</v>
      </c>
    </row>
    <row r="366" spans="1:6">
      <c r="A366" s="22" t="s">
        <v>9</v>
      </c>
      <c r="B366" s="16" t="s">
        <v>10</v>
      </c>
      <c r="C366" s="25">
        <v>497000</v>
      </c>
      <c r="D366" s="25">
        <v>497000</v>
      </c>
      <c r="E366" s="25">
        <v>495989.55</v>
      </c>
      <c r="F366" s="25">
        <v>99.796690140845072</v>
      </c>
    </row>
    <row r="367" spans="1:6">
      <c r="A367" s="22" t="s">
        <v>11</v>
      </c>
      <c r="B367" s="16" t="s">
        <v>12</v>
      </c>
      <c r="C367" s="25">
        <v>110130</v>
      </c>
      <c r="D367" s="25">
        <v>110130</v>
      </c>
      <c r="E367" s="25">
        <v>109117.7</v>
      </c>
      <c r="F367" s="25">
        <v>99.080813583946252</v>
      </c>
    </row>
    <row r="368" spans="1:6">
      <c r="A368" s="22" t="s">
        <v>13</v>
      </c>
      <c r="B368" s="16" t="s">
        <v>14</v>
      </c>
      <c r="C368" s="25">
        <v>3032370</v>
      </c>
      <c r="D368" s="25">
        <v>3032370</v>
      </c>
      <c r="E368" s="25">
        <v>2033906.22</v>
      </c>
      <c r="F368" s="25">
        <v>67.073154661205592</v>
      </c>
    </row>
    <row r="369" spans="1:6" ht="31.2">
      <c r="A369" s="22" t="s">
        <v>15</v>
      </c>
      <c r="B369" s="16" t="s">
        <v>16</v>
      </c>
      <c r="C369" s="25">
        <v>54770</v>
      </c>
      <c r="D369" s="25">
        <v>54770</v>
      </c>
      <c r="E369" s="25">
        <v>4950</v>
      </c>
      <c r="F369" s="25">
        <v>9.0377944129998173</v>
      </c>
    </row>
    <row r="370" spans="1:6">
      <c r="A370" s="22" t="s">
        <v>17</v>
      </c>
      <c r="B370" s="16" t="s">
        <v>18</v>
      </c>
      <c r="C370" s="25">
        <v>2130000</v>
      </c>
      <c r="D370" s="25">
        <v>2130000</v>
      </c>
      <c r="E370" s="25">
        <v>2015280</v>
      </c>
      <c r="F370" s="25">
        <v>94.61408450704225</v>
      </c>
    </row>
    <row r="371" spans="1:6">
      <c r="A371" s="22" t="s">
        <v>19</v>
      </c>
      <c r="B371" s="16" t="s">
        <v>20</v>
      </c>
      <c r="C371" s="25">
        <v>847600</v>
      </c>
      <c r="D371" s="25">
        <v>847600</v>
      </c>
      <c r="E371" s="25">
        <v>13676.22</v>
      </c>
      <c r="F371" s="25">
        <v>1.6135228881547898</v>
      </c>
    </row>
    <row r="372" spans="1:6">
      <c r="A372" s="22" t="s">
        <v>176</v>
      </c>
      <c r="B372" s="16" t="s">
        <v>35</v>
      </c>
      <c r="C372" s="25">
        <v>500000</v>
      </c>
      <c r="D372" s="25">
        <v>500000</v>
      </c>
      <c r="E372" s="25">
        <v>377000</v>
      </c>
      <c r="F372" s="25">
        <v>75.400000000000006</v>
      </c>
    </row>
    <row r="373" spans="1:6">
      <c r="A373" s="22" t="s">
        <v>177</v>
      </c>
      <c r="B373" s="16" t="s">
        <v>36</v>
      </c>
      <c r="C373" s="25">
        <v>500000</v>
      </c>
      <c r="D373" s="25">
        <v>500000</v>
      </c>
      <c r="E373" s="25">
        <v>377000</v>
      </c>
      <c r="F373" s="25">
        <v>75.400000000000006</v>
      </c>
    </row>
    <row r="374" spans="1:6" ht="31.2">
      <c r="A374" s="21" t="s">
        <v>180</v>
      </c>
      <c r="B374" s="15" t="s">
        <v>50</v>
      </c>
      <c r="C374" s="24">
        <v>3100000</v>
      </c>
      <c r="D374" s="24">
        <v>2220000</v>
      </c>
      <c r="E374" s="24">
        <v>1433953.17</v>
      </c>
      <c r="F374" s="24">
        <v>64.592485135135135</v>
      </c>
    </row>
    <row r="375" spans="1:6">
      <c r="A375" s="22" t="s">
        <v>3</v>
      </c>
      <c r="B375" s="16" t="s">
        <v>4</v>
      </c>
      <c r="C375" s="25">
        <v>3100000</v>
      </c>
      <c r="D375" s="25">
        <v>2220000</v>
      </c>
      <c r="E375" s="25">
        <v>1433953.17</v>
      </c>
      <c r="F375" s="25">
        <v>64.592485135135135</v>
      </c>
    </row>
    <row r="376" spans="1:6">
      <c r="A376" s="22" t="s">
        <v>13</v>
      </c>
      <c r="B376" s="16" t="s">
        <v>14</v>
      </c>
      <c r="C376" s="25">
        <v>300</v>
      </c>
      <c r="D376" s="25">
        <v>300</v>
      </c>
      <c r="E376" s="25">
        <v>67.41</v>
      </c>
      <c r="F376" s="25">
        <v>22.47</v>
      </c>
    </row>
    <row r="377" spans="1:6">
      <c r="A377" s="22" t="s">
        <v>19</v>
      </c>
      <c r="B377" s="16" t="s">
        <v>20</v>
      </c>
      <c r="C377" s="25">
        <v>300</v>
      </c>
      <c r="D377" s="25">
        <v>300</v>
      </c>
      <c r="E377" s="25">
        <v>67.41</v>
      </c>
      <c r="F377" s="25">
        <v>22.47</v>
      </c>
    </row>
    <row r="378" spans="1:6">
      <c r="A378" s="22" t="s">
        <v>176</v>
      </c>
      <c r="B378" s="16" t="s">
        <v>35</v>
      </c>
      <c r="C378" s="25">
        <v>3099700</v>
      </c>
      <c r="D378" s="25">
        <v>2219700</v>
      </c>
      <c r="E378" s="25">
        <v>1433885.76</v>
      </c>
      <c r="F378" s="25">
        <v>64.598178132180024</v>
      </c>
    </row>
    <row r="379" spans="1:6">
      <c r="A379" s="22" t="s">
        <v>177</v>
      </c>
      <c r="B379" s="16" t="s">
        <v>36</v>
      </c>
      <c r="C379" s="25">
        <v>3099700</v>
      </c>
      <c r="D379" s="25">
        <v>2219700</v>
      </c>
      <c r="E379" s="25">
        <v>1433885.76</v>
      </c>
      <c r="F379" s="25">
        <v>64.598178132180024</v>
      </c>
    </row>
    <row r="380" spans="1:6" ht="46.8">
      <c r="A380" s="21" t="s">
        <v>195</v>
      </c>
      <c r="B380" s="15" t="s">
        <v>77</v>
      </c>
      <c r="C380" s="24">
        <v>11933747</v>
      </c>
      <c r="D380" s="24">
        <v>9005447</v>
      </c>
      <c r="E380" s="24">
        <v>7568038.3500000006</v>
      </c>
      <c r="F380" s="24">
        <v>84.038453060686507</v>
      </c>
    </row>
    <row r="381" spans="1:6">
      <c r="A381" s="22" t="s">
        <v>3</v>
      </c>
      <c r="B381" s="16" t="s">
        <v>4</v>
      </c>
      <c r="C381" s="25">
        <v>11933747</v>
      </c>
      <c r="D381" s="25">
        <v>9005447</v>
      </c>
      <c r="E381" s="25">
        <v>7568038.3500000006</v>
      </c>
      <c r="F381" s="25">
        <v>84.038453060686507</v>
      </c>
    </row>
    <row r="382" spans="1:6" ht="31.2">
      <c r="A382" s="22" t="s">
        <v>5</v>
      </c>
      <c r="B382" s="16" t="s">
        <v>6</v>
      </c>
      <c r="C382" s="25">
        <v>10100000</v>
      </c>
      <c r="D382" s="25">
        <v>7568100</v>
      </c>
      <c r="E382" s="25">
        <v>6460918.54</v>
      </c>
      <c r="F382" s="25">
        <v>85.370417145650819</v>
      </c>
    </row>
    <row r="383" spans="1:6">
      <c r="A383" s="22" t="s">
        <v>7</v>
      </c>
      <c r="B383" s="16" t="s">
        <v>8</v>
      </c>
      <c r="C383" s="25">
        <v>8280000</v>
      </c>
      <c r="D383" s="25">
        <v>6201000</v>
      </c>
      <c r="E383" s="25">
        <v>5315792.16</v>
      </c>
      <c r="F383" s="25">
        <v>85.724756652152877</v>
      </c>
    </row>
    <row r="384" spans="1:6">
      <c r="A384" s="22" t="s">
        <v>9</v>
      </c>
      <c r="B384" s="16" t="s">
        <v>10</v>
      </c>
      <c r="C384" s="25">
        <v>8280000</v>
      </c>
      <c r="D384" s="25">
        <v>6201000</v>
      </c>
      <c r="E384" s="25">
        <v>5315792.16</v>
      </c>
      <c r="F384" s="25">
        <v>85.724756652152877</v>
      </c>
    </row>
    <row r="385" spans="1:6">
      <c r="A385" s="22" t="s">
        <v>11</v>
      </c>
      <c r="B385" s="16" t="s">
        <v>12</v>
      </c>
      <c r="C385" s="25">
        <v>1820000</v>
      </c>
      <c r="D385" s="25">
        <v>1367100</v>
      </c>
      <c r="E385" s="25">
        <v>1145126.3799999999</v>
      </c>
      <c r="F385" s="25">
        <v>83.763176066125368</v>
      </c>
    </row>
    <row r="386" spans="1:6">
      <c r="A386" s="22" t="s">
        <v>13</v>
      </c>
      <c r="B386" s="16" t="s">
        <v>14</v>
      </c>
      <c r="C386" s="25">
        <v>1833747</v>
      </c>
      <c r="D386" s="25">
        <v>1437347</v>
      </c>
      <c r="E386" s="25">
        <v>1107119.81</v>
      </c>
      <c r="F386" s="25">
        <v>77.025228424312303</v>
      </c>
    </row>
    <row r="387" spans="1:6" ht="31.2">
      <c r="A387" s="22" t="s">
        <v>15</v>
      </c>
      <c r="B387" s="16" t="s">
        <v>16</v>
      </c>
      <c r="C387" s="25">
        <v>191767</v>
      </c>
      <c r="D387" s="25">
        <v>141167</v>
      </c>
      <c r="E387" s="25">
        <v>74983.320000000007</v>
      </c>
      <c r="F387" s="25">
        <v>53.116748248528346</v>
      </c>
    </row>
    <row r="388" spans="1:6">
      <c r="A388" s="22" t="s">
        <v>19</v>
      </c>
      <c r="B388" s="16" t="s">
        <v>20</v>
      </c>
      <c r="C388" s="25">
        <v>466500</v>
      </c>
      <c r="D388" s="25">
        <v>343500</v>
      </c>
      <c r="E388" s="25">
        <v>252119.83</v>
      </c>
      <c r="F388" s="25">
        <v>73.397330422125179</v>
      </c>
    </row>
    <row r="389" spans="1:6">
      <c r="A389" s="22" t="s">
        <v>21</v>
      </c>
      <c r="B389" s="16" t="s">
        <v>22</v>
      </c>
      <c r="C389" s="25">
        <v>400000</v>
      </c>
      <c r="D389" s="25">
        <v>384000</v>
      </c>
      <c r="E389" s="25">
        <v>343985.17</v>
      </c>
      <c r="F389" s="25">
        <v>89.579471354166657</v>
      </c>
    </row>
    <row r="390" spans="1:6" ht="31.2">
      <c r="A390" s="22" t="s">
        <v>166</v>
      </c>
      <c r="B390" s="16" t="s">
        <v>23</v>
      </c>
      <c r="C390" s="25">
        <v>770480</v>
      </c>
      <c r="D390" s="25">
        <v>565080</v>
      </c>
      <c r="E390" s="25">
        <v>436031.49</v>
      </c>
      <c r="F390" s="25">
        <v>77.162789339562536</v>
      </c>
    </row>
    <row r="391" spans="1:6">
      <c r="A391" s="22" t="s">
        <v>167</v>
      </c>
      <c r="B391" s="16" t="s">
        <v>24</v>
      </c>
      <c r="C391" s="25">
        <v>596900</v>
      </c>
      <c r="D391" s="25">
        <v>439000</v>
      </c>
      <c r="E391" s="25">
        <v>369714.47</v>
      </c>
      <c r="F391" s="25">
        <v>84.217419134396351</v>
      </c>
    </row>
    <row r="392" spans="1:6" ht="31.2">
      <c r="A392" s="22" t="s">
        <v>168</v>
      </c>
      <c r="B392" s="16" t="s">
        <v>25</v>
      </c>
      <c r="C392" s="25">
        <v>20480</v>
      </c>
      <c r="D392" s="25">
        <v>12980</v>
      </c>
      <c r="E392" s="25">
        <v>8161.51</v>
      </c>
      <c r="F392" s="25">
        <v>62.877580893682591</v>
      </c>
    </row>
    <row r="393" spans="1:6">
      <c r="A393" s="22" t="s">
        <v>169</v>
      </c>
      <c r="B393" s="16" t="s">
        <v>26</v>
      </c>
      <c r="C393" s="25">
        <v>134800</v>
      </c>
      <c r="D393" s="25">
        <v>100800</v>
      </c>
      <c r="E393" s="25">
        <v>52483.11</v>
      </c>
      <c r="F393" s="25">
        <v>52.066577380952381</v>
      </c>
    </row>
    <row r="394" spans="1:6" ht="31.2">
      <c r="A394" s="22" t="s">
        <v>171</v>
      </c>
      <c r="B394" s="16" t="s">
        <v>28</v>
      </c>
      <c r="C394" s="25">
        <v>18300</v>
      </c>
      <c r="D394" s="25">
        <v>12300</v>
      </c>
      <c r="E394" s="25">
        <v>5672.4</v>
      </c>
      <c r="F394" s="25">
        <v>46.1170731707317</v>
      </c>
    </row>
    <row r="395" spans="1:6" ht="46.8">
      <c r="A395" s="22" t="s">
        <v>29</v>
      </c>
      <c r="B395" s="16" t="s">
        <v>30</v>
      </c>
      <c r="C395" s="25">
        <v>5000</v>
      </c>
      <c r="D395" s="25">
        <v>3600</v>
      </c>
      <c r="E395" s="25">
        <v>0</v>
      </c>
      <c r="F395" s="25">
        <v>0</v>
      </c>
    </row>
    <row r="396" spans="1:6" ht="46.8">
      <c r="A396" s="22" t="s">
        <v>31</v>
      </c>
      <c r="B396" s="16" t="s">
        <v>32</v>
      </c>
      <c r="C396" s="25">
        <v>5000</v>
      </c>
      <c r="D396" s="25">
        <v>3600</v>
      </c>
      <c r="E396" s="25">
        <v>0</v>
      </c>
      <c r="F396" s="25">
        <v>0</v>
      </c>
    </row>
    <row r="397" spans="1:6" ht="31.2">
      <c r="A397" s="21" t="s">
        <v>276</v>
      </c>
      <c r="B397" s="15" t="s">
        <v>277</v>
      </c>
      <c r="C397" s="24">
        <v>295000</v>
      </c>
      <c r="D397" s="24">
        <v>295000</v>
      </c>
      <c r="E397" s="24">
        <v>0</v>
      </c>
      <c r="F397" s="24">
        <v>0</v>
      </c>
    </row>
    <row r="398" spans="1:6">
      <c r="A398" s="22" t="s">
        <v>3</v>
      </c>
      <c r="B398" s="16" t="s">
        <v>4</v>
      </c>
      <c r="C398" s="25">
        <v>295000</v>
      </c>
      <c r="D398" s="25">
        <v>295000</v>
      </c>
      <c r="E398" s="25">
        <v>0</v>
      </c>
      <c r="F398" s="25">
        <v>0</v>
      </c>
    </row>
    <row r="399" spans="1:6">
      <c r="A399" s="22" t="s">
        <v>13</v>
      </c>
      <c r="B399" s="16" t="s">
        <v>14</v>
      </c>
      <c r="C399" s="25">
        <v>295000</v>
      </c>
      <c r="D399" s="25">
        <v>295000</v>
      </c>
      <c r="E399" s="25">
        <v>0</v>
      </c>
      <c r="F399" s="25">
        <v>0</v>
      </c>
    </row>
    <row r="400" spans="1:6" ht="31.2">
      <c r="A400" s="22" t="s">
        <v>15</v>
      </c>
      <c r="B400" s="16" t="s">
        <v>16</v>
      </c>
      <c r="C400" s="25">
        <v>295000</v>
      </c>
      <c r="D400" s="25">
        <v>295000</v>
      </c>
      <c r="E400" s="25">
        <v>0</v>
      </c>
      <c r="F400" s="25">
        <v>0</v>
      </c>
    </row>
    <row r="401" spans="1:6" ht="46.8">
      <c r="A401" s="21" t="s">
        <v>218</v>
      </c>
      <c r="B401" s="15" t="s">
        <v>53</v>
      </c>
      <c r="C401" s="24">
        <v>631231.64</v>
      </c>
      <c r="D401" s="24">
        <v>631231.64</v>
      </c>
      <c r="E401" s="24">
        <v>179439.04</v>
      </c>
      <c r="F401" s="24">
        <v>28.426813332741052</v>
      </c>
    </row>
    <row r="402" spans="1:6">
      <c r="A402" s="22" t="s">
        <v>3</v>
      </c>
      <c r="B402" s="16" t="s">
        <v>4</v>
      </c>
      <c r="C402" s="25">
        <v>631231.64</v>
      </c>
      <c r="D402" s="25">
        <v>631231.64</v>
      </c>
      <c r="E402" s="25">
        <v>179439.04</v>
      </c>
      <c r="F402" s="25">
        <v>28.426813332741052</v>
      </c>
    </row>
    <row r="403" spans="1:6">
      <c r="A403" s="22" t="s">
        <v>13</v>
      </c>
      <c r="B403" s="16" t="s">
        <v>14</v>
      </c>
      <c r="C403" s="25">
        <v>631231.64</v>
      </c>
      <c r="D403" s="25">
        <v>631231.64</v>
      </c>
      <c r="E403" s="25">
        <v>179439.04</v>
      </c>
      <c r="F403" s="25">
        <v>28.426813332741052</v>
      </c>
    </row>
    <row r="404" spans="1:6">
      <c r="A404" s="22" t="s">
        <v>19</v>
      </c>
      <c r="B404" s="16" t="s">
        <v>20</v>
      </c>
      <c r="C404" s="25">
        <v>531231.64</v>
      </c>
      <c r="D404" s="25">
        <v>531231.64</v>
      </c>
      <c r="E404" s="25">
        <v>171231.04</v>
      </c>
      <c r="F404" s="25">
        <v>32.232839143391381</v>
      </c>
    </row>
    <row r="405" spans="1:6" ht="31.2">
      <c r="A405" s="22" t="s">
        <v>166</v>
      </c>
      <c r="B405" s="16" t="s">
        <v>23</v>
      </c>
      <c r="C405" s="25">
        <v>100000</v>
      </c>
      <c r="D405" s="25">
        <v>100000</v>
      </c>
      <c r="E405" s="25">
        <v>8208</v>
      </c>
      <c r="F405" s="25">
        <v>8.2080000000000002</v>
      </c>
    </row>
    <row r="406" spans="1:6">
      <c r="A406" s="22" t="s">
        <v>169</v>
      </c>
      <c r="B406" s="16" t="s">
        <v>26</v>
      </c>
      <c r="C406" s="25">
        <v>100000</v>
      </c>
      <c r="D406" s="25">
        <v>100000</v>
      </c>
      <c r="E406" s="25">
        <v>8208</v>
      </c>
      <c r="F406" s="25">
        <v>8.2080000000000002</v>
      </c>
    </row>
    <row r="407" spans="1:6" ht="46.8">
      <c r="A407" s="3" t="s">
        <v>78</v>
      </c>
      <c r="B407" s="4" t="s">
        <v>127</v>
      </c>
      <c r="C407" s="7">
        <v>100520965</v>
      </c>
      <c r="D407" s="7">
        <v>77739231</v>
      </c>
      <c r="E407" s="7">
        <v>63504959.229999997</v>
      </c>
      <c r="F407" s="7">
        <v>81.689718837069535</v>
      </c>
    </row>
    <row r="408" spans="1:6">
      <c r="A408" s="22" t="s">
        <v>3</v>
      </c>
      <c r="B408" s="16" t="s">
        <v>4</v>
      </c>
      <c r="C408" s="25">
        <v>100520965</v>
      </c>
      <c r="D408" s="25">
        <v>77739231</v>
      </c>
      <c r="E408" s="25">
        <v>63504959.229999997</v>
      </c>
      <c r="F408" s="25">
        <v>81.689718837069535</v>
      </c>
    </row>
    <row r="409" spans="1:6" ht="31.2">
      <c r="A409" s="22" t="s">
        <v>5</v>
      </c>
      <c r="B409" s="16" t="s">
        <v>6</v>
      </c>
      <c r="C409" s="25">
        <v>40575500</v>
      </c>
      <c r="D409" s="25">
        <v>31921100</v>
      </c>
      <c r="E409" s="25">
        <v>27943377.030000001</v>
      </c>
      <c r="F409" s="25">
        <v>87.538891297605659</v>
      </c>
    </row>
    <row r="410" spans="1:6">
      <c r="A410" s="22" t="s">
        <v>7</v>
      </c>
      <c r="B410" s="16" t="s">
        <v>8</v>
      </c>
      <c r="C410" s="25">
        <v>33245900</v>
      </c>
      <c r="D410" s="25">
        <v>26271600</v>
      </c>
      <c r="E410" s="25">
        <v>23081388.539999999</v>
      </c>
      <c r="F410" s="25">
        <v>87.856805599963451</v>
      </c>
    </row>
    <row r="411" spans="1:6">
      <c r="A411" s="22" t="s">
        <v>9</v>
      </c>
      <c r="B411" s="16" t="s">
        <v>10</v>
      </c>
      <c r="C411" s="25">
        <v>33245900</v>
      </c>
      <c r="D411" s="25">
        <v>26271600</v>
      </c>
      <c r="E411" s="25">
        <v>23081388.539999999</v>
      </c>
      <c r="F411" s="25">
        <v>87.856805599963451</v>
      </c>
    </row>
    <row r="412" spans="1:6">
      <c r="A412" s="22" t="s">
        <v>11</v>
      </c>
      <c r="B412" s="16" t="s">
        <v>12</v>
      </c>
      <c r="C412" s="25">
        <v>7329600</v>
      </c>
      <c r="D412" s="25">
        <v>5649500</v>
      </c>
      <c r="E412" s="25">
        <v>4861988.49</v>
      </c>
      <c r="F412" s="25">
        <v>86.060509602619703</v>
      </c>
    </row>
    <row r="413" spans="1:6">
      <c r="A413" s="22" t="s">
        <v>13</v>
      </c>
      <c r="B413" s="16" t="s">
        <v>14</v>
      </c>
      <c r="C413" s="25">
        <v>9130300</v>
      </c>
      <c r="D413" s="25">
        <v>7582000</v>
      </c>
      <c r="E413" s="25">
        <v>5363954.71</v>
      </c>
      <c r="F413" s="25">
        <v>70.745907544183595</v>
      </c>
    </row>
    <row r="414" spans="1:6" ht="31.2">
      <c r="A414" s="22" t="s">
        <v>15</v>
      </c>
      <c r="B414" s="16" t="s">
        <v>16</v>
      </c>
      <c r="C414" s="25">
        <v>1487000</v>
      </c>
      <c r="D414" s="25">
        <v>1255000</v>
      </c>
      <c r="E414" s="25">
        <v>954519.36</v>
      </c>
      <c r="F414" s="25">
        <v>76.057319521912348</v>
      </c>
    </row>
    <row r="415" spans="1:6">
      <c r="A415" s="22" t="s">
        <v>17</v>
      </c>
      <c r="B415" s="16" t="s">
        <v>18</v>
      </c>
      <c r="C415" s="25">
        <v>150000</v>
      </c>
      <c r="D415" s="25">
        <v>130000</v>
      </c>
      <c r="E415" s="25">
        <v>129675</v>
      </c>
      <c r="F415" s="25">
        <v>99.75</v>
      </c>
    </row>
    <row r="416" spans="1:6">
      <c r="A416" s="22" t="s">
        <v>19</v>
      </c>
      <c r="B416" s="16" t="s">
        <v>20</v>
      </c>
      <c r="C416" s="25">
        <v>6034300</v>
      </c>
      <c r="D416" s="25">
        <v>5089000</v>
      </c>
      <c r="E416" s="25">
        <v>3582000.7800000003</v>
      </c>
      <c r="F416" s="25">
        <v>70.387124778934961</v>
      </c>
    </row>
    <row r="417" spans="1:6">
      <c r="A417" s="22" t="s">
        <v>21</v>
      </c>
      <c r="B417" s="16" t="s">
        <v>22</v>
      </c>
      <c r="C417" s="25">
        <v>14500</v>
      </c>
      <c r="D417" s="25">
        <v>9500</v>
      </c>
      <c r="E417" s="25">
        <v>6276</v>
      </c>
      <c r="F417" s="25">
        <v>66.063157894736847</v>
      </c>
    </row>
    <row r="418" spans="1:6" ht="31.2">
      <c r="A418" s="22" t="s">
        <v>166</v>
      </c>
      <c r="B418" s="16" t="s">
        <v>23</v>
      </c>
      <c r="C418" s="25">
        <v>1425500</v>
      </c>
      <c r="D418" s="25">
        <v>1080200</v>
      </c>
      <c r="E418" s="25">
        <v>686023.57</v>
      </c>
      <c r="F418" s="25">
        <v>63.508940011109047</v>
      </c>
    </row>
    <row r="419" spans="1:6">
      <c r="A419" s="22" t="s">
        <v>167</v>
      </c>
      <c r="B419" s="16" t="s">
        <v>24</v>
      </c>
      <c r="C419" s="25">
        <v>746000</v>
      </c>
      <c r="D419" s="25">
        <v>542900</v>
      </c>
      <c r="E419" s="25">
        <v>372978.20999999996</v>
      </c>
      <c r="F419" s="25">
        <v>68.701088598268555</v>
      </c>
    </row>
    <row r="420" spans="1:6" ht="31.2">
      <c r="A420" s="22" t="s">
        <v>168</v>
      </c>
      <c r="B420" s="16" t="s">
        <v>25</v>
      </c>
      <c r="C420" s="25">
        <v>34200</v>
      </c>
      <c r="D420" s="25">
        <v>29800</v>
      </c>
      <c r="E420" s="25">
        <v>15966.29</v>
      </c>
      <c r="F420" s="25">
        <v>53.578154362416107</v>
      </c>
    </row>
    <row r="421" spans="1:6">
      <c r="A421" s="22" t="s">
        <v>169</v>
      </c>
      <c r="B421" s="16" t="s">
        <v>26</v>
      </c>
      <c r="C421" s="25">
        <v>583300</v>
      </c>
      <c r="D421" s="25">
        <v>445500</v>
      </c>
      <c r="E421" s="25">
        <v>235640.57</v>
      </c>
      <c r="F421" s="25">
        <v>52.893506172839508</v>
      </c>
    </row>
    <row r="422" spans="1:6" ht="31.2">
      <c r="A422" s="22" t="s">
        <v>171</v>
      </c>
      <c r="B422" s="16" t="s">
        <v>28</v>
      </c>
      <c r="C422" s="25">
        <v>62000</v>
      </c>
      <c r="D422" s="25">
        <v>62000</v>
      </c>
      <c r="E422" s="25">
        <v>61438.5</v>
      </c>
      <c r="F422" s="25">
        <v>99.094354838709677</v>
      </c>
    </row>
    <row r="423" spans="1:6" ht="46.8">
      <c r="A423" s="22" t="s">
        <v>29</v>
      </c>
      <c r="B423" s="16" t="s">
        <v>30</v>
      </c>
      <c r="C423" s="25">
        <v>19000</v>
      </c>
      <c r="D423" s="25">
        <v>18300</v>
      </c>
      <c r="E423" s="25">
        <v>5460</v>
      </c>
      <c r="F423" s="25">
        <v>29.836065573770494</v>
      </c>
    </row>
    <row r="424" spans="1:6" ht="46.8">
      <c r="A424" s="22" t="s">
        <v>31</v>
      </c>
      <c r="B424" s="16" t="s">
        <v>32</v>
      </c>
      <c r="C424" s="25">
        <v>19000</v>
      </c>
      <c r="D424" s="25">
        <v>18300</v>
      </c>
      <c r="E424" s="25">
        <v>5460</v>
      </c>
      <c r="F424" s="25">
        <v>29.836065573770494</v>
      </c>
    </row>
    <row r="425" spans="1:6">
      <c r="A425" s="22" t="s">
        <v>174</v>
      </c>
      <c r="B425" s="16" t="s">
        <v>33</v>
      </c>
      <c r="C425" s="25">
        <v>71000</v>
      </c>
      <c r="D425" s="25">
        <v>59000</v>
      </c>
      <c r="E425" s="25">
        <v>35123.620000000003</v>
      </c>
      <c r="F425" s="25">
        <v>59.5315593220339</v>
      </c>
    </row>
    <row r="426" spans="1:6" ht="46.8">
      <c r="A426" s="22" t="s">
        <v>175</v>
      </c>
      <c r="B426" s="16" t="s">
        <v>34</v>
      </c>
      <c r="C426" s="25">
        <v>71000</v>
      </c>
      <c r="D426" s="25">
        <v>59000</v>
      </c>
      <c r="E426" s="25">
        <v>35123.620000000003</v>
      </c>
      <c r="F426" s="25">
        <v>59.5315593220339</v>
      </c>
    </row>
    <row r="427" spans="1:6">
      <c r="A427" s="22" t="s">
        <v>176</v>
      </c>
      <c r="B427" s="16" t="s">
        <v>35</v>
      </c>
      <c r="C427" s="25">
        <v>50655865</v>
      </c>
      <c r="D427" s="25">
        <v>38103831</v>
      </c>
      <c r="E427" s="25">
        <v>30141727.48</v>
      </c>
      <c r="F427" s="25">
        <v>79.10419159690268</v>
      </c>
    </row>
    <row r="428" spans="1:6">
      <c r="A428" s="22" t="s">
        <v>177</v>
      </c>
      <c r="B428" s="16" t="s">
        <v>36</v>
      </c>
      <c r="C428" s="25">
        <v>50655865</v>
      </c>
      <c r="D428" s="25">
        <v>38103831</v>
      </c>
      <c r="E428" s="25">
        <v>30141727.48</v>
      </c>
      <c r="F428" s="25">
        <v>79.10419159690268</v>
      </c>
    </row>
    <row r="429" spans="1:6">
      <c r="A429" s="22" t="s">
        <v>37</v>
      </c>
      <c r="B429" s="16" t="s">
        <v>38</v>
      </c>
      <c r="C429" s="25">
        <v>88300</v>
      </c>
      <c r="D429" s="25">
        <v>73300</v>
      </c>
      <c r="E429" s="25">
        <v>20776.39</v>
      </c>
      <c r="F429" s="25">
        <v>28.344324693042289</v>
      </c>
    </row>
    <row r="430" spans="1:6" ht="62.4">
      <c r="A430" s="21" t="s">
        <v>59</v>
      </c>
      <c r="B430" s="15" t="s">
        <v>60</v>
      </c>
      <c r="C430" s="24">
        <v>16122300</v>
      </c>
      <c r="D430" s="24">
        <v>12743600</v>
      </c>
      <c r="E430" s="24">
        <v>12289833.989999998</v>
      </c>
      <c r="F430" s="24">
        <v>96.439263551900538</v>
      </c>
    </row>
    <row r="431" spans="1:6">
      <c r="A431" s="22" t="s">
        <v>3</v>
      </c>
      <c r="B431" s="16" t="s">
        <v>4</v>
      </c>
      <c r="C431" s="25">
        <v>16122300</v>
      </c>
      <c r="D431" s="25">
        <v>12743600</v>
      </c>
      <c r="E431" s="25">
        <v>12289833.989999998</v>
      </c>
      <c r="F431" s="25">
        <v>96.439263551900538</v>
      </c>
    </row>
    <row r="432" spans="1:6" ht="31.2">
      <c r="A432" s="22" t="s">
        <v>5</v>
      </c>
      <c r="B432" s="16" t="s">
        <v>6</v>
      </c>
      <c r="C432" s="25">
        <v>14808400</v>
      </c>
      <c r="D432" s="25">
        <v>11714400</v>
      </c>
      <c r="E432" s="25">
        <v>11572320.93</v>
      </c>
      <c r="F432" s="25">
        <v>98.787141723007579</v>
      </c>
    </row>
    <row r="433" spans="1:6">
      <c r="A433" s="22" t="s">
        <v>7</v>
      </c>
      <c r="B433" s="16" t="s">
        <v>8</v>
      </c>
      <c r="C433" s="25">
        <v>12146200</v>
      </c>
      <c r="D433" s="25">
        <v>9646200</v>
      </c>
      <c r="E433" s="25">
        <v>9565021.2599999998</v>
      </c>
      <c r="F433" s="25">
        <v>99.158438141444293</v>
      </c>
    </row>
    <row r="434" spans="1:6">
      <c r="A434" s="22" t="s">
        <v>9</v>
      </c>
      <c r="B434" s="16" t="s">
        <v>10</v>
      </c>
      <c r="C434" s="25">
        <v>12146200</v>
      </c>
      <c r="D434" s="25">
        <v>9646200</v>
      </c>
      <c r="E434" s="25">
        <v>9565021.2599999998</v>
      </c>
      <c r="F434" s="25">
        <v>99.158438141444293</v>
      </c>
    </row>
    <row r="435" spans="1:6">
      <c r="A435" s="22" t="s">
        <v>11</v>
      </c>
      <c r="B435" s="16" t="s">
        <v>12</v>
      </c>
      <c r="C435" s="25">
        <v>2662200</v>
      </c>
      <c r="D435" s="25">
        <v>2068200</v>
      </c>
      <c r="E435" s="25">
        <v>2007299.67</v>
      </c>
      <c r="F435" s="25">
        <v>97.055394545982011</v>
      </c>
    </row>
    <row r="436" spans="1:6">
      <c r="A436" s="22" t="s">
        <v>13</v>
      </c>
      <c r="B436" s="16" t="s">
        <v>14</v>
      </c>
      <c r="C436" s="25">
        <v>1313900</v>
      </c>
      <c r="D436" s="25">
        <v>1029200</v>
      </c>
      <c r="E436" s="25">
        <v>717513.06</v>
      </c>
      <c r="F436" s="25">
        <v>69.715610182666154</v>
      </c>
    </row>
    <row r="437" spans="1:6" ht="31.2">
      <c r="A437" s="22" t="s">
        <v>15</v>
      </c>
      <c r="B437" s="16" t="s">
        <v>16</v>
      </c>
      <c r="C437" s="25">
        <v>300000</v>
      </c>
      <c r="D437" s="25">
        <v>293000</v>
      </c>
      <c r="E437" s="25">
        <v>246379.92</v>
      </c>
      <c r="F437" s="25">
        <v>84.088709897610926</v>
      </c>
    </row>
    <row r="438" spans="1:6">
      <c r="A438" s="22" t="s">
        <v>19</v>
      </c>
      <c r="B438" s="16" t="s">
        <v>20</v>
      </c>
      <c r="C438" s="25">
        <v>230000</v>
      </c>
      <c r="D438" s="25">
        <v>190000</v>
      </c>
      <c r="E438" s="25">
        <v>109683.1</v>
      </c>
      <c r="F438" s="25">
        <v>57.727947368421049</v>
      </c>
    </row>
    <row r="439" spans="1:6">
      <c r="A439" s="22" t="s">
        <v>21</v>
      </c>
      <c r="B439" s="16" t="s">
        <v>22</v>
      </c>
      <c r="C439" s="25">
        <v>7000</v>
      </c>
      <c r="D439" s="25">
        <v>7000</v>
      </c>
      <c r="E439" s="25">
        <v>5876</v>
      </c>
      <c r="F439" s="25">
        <v>83.942857142857136</v>
      </c>
    </row>
    <row r="440" spans="1:6" ht="31.2">
      <c r="A440" s="22" t="s">
        <v>166</v>
      </c>
      <c r="B440" s="16" t="s">
        <v>23</v>
      </c>
      <c r="C440" s="25">
        <v>770900</v>
      </c>
      <c r="D440" s="25">
        <v>533900</v>
      </c>
      <c r="E440" s="25">
        <v>355574.04</v>
      </c>
      <c r="F440" s="25">
        <v>66.599370668664534</v>
      </c>
    </row>
    <row r="441" spans="1:6">
      <c r="A441" s="22" t="s">
        <v>167</v>
      </c>
      <c r="B441" s="16" t="s">
        <v>24</v>
      </c>
      <c r="C441" s="25">
        <v>483900</v>
      </c>
      <c r="D441" s="25">
        <v>316000</v>
      </c>
      <c r="E441" s="25">
        <v>236169.27</v>
      </c>
      <c r="F441" s="25">
        <v>74.73711075949366</v>
      </c>
    </row>
    <row r="442" spans="1:6" ht="31.2">
      <c r="A442" s="22" t="s">
        <v>168</v>
      </c>
      <c r="B442" s="16" t="s">
        <v>25</v>
      </c>
      <c r="C442" s="25">
        <v>13000</v>
      </c>
      <c r="D442" s="25">
        <v>10900</v>
      </c>
      <c r="E442" s="25">
        <v>8937.5400000000009</v>
      </c>
      <c r="F442" s="25">
        <v>81.995779816513775</v>
      </c>
    </row>
    <row r="443" spans="1:6">
      <c r="A443" s="22" t="s">
        <v>169</v>
      </c>
      <c r="B443" s="16" t="s">
        <v>26</v>
      </c>
      <c r="C443" s="25">
        <v>274000</v>
      </c>
      <c r="D443" s="25">
        <v>207000</v>
      </c>
      <c r="E443" s="25">
        <v>110467.23</v>
      </c>
      <c r="F443" s="25">
        <v>53.365811594202896</v>
      </c>
    </row>
    <row r="444" spans="1:6" ht="46.8">
      <c r="A444" s="22" t="s">
        <v>29</v>
      </c>
      <c r="B444" s="16" t="s">
        <v>30</v>
      </c>
      <c r="C444" s="25">
        <v>6000</v>
      </c>
      <c r="D444" s="25">
        <v>5300</v>
      </c>
      <c r="E444" s="25">
        <v>0</v>
      </c>
      <c r="F444" s="25">
        <v>0</v>
      </c>
    </row>
    <row r="445" spans="1:6" ht="46.8">
      <c r="A445" s="22" t="s">
        <v>31</v>
      </c>
      <c r="B445" s="16" t="s">
        <v>32</v>
      </c>
      <c r="C445" s="25">
        <v>6000</v>
      </c>
      <c r="D445" s="25">
        <v>5300</v>
      </c>
      <c r="E445" s="25">
        <v>0</v>
      </c>
      <c r="F445" s="25">
        <v>0</v>
      </c>
    </row>
    <row r="446" spans="1:6" ht="31.2">
      <c r="A446" s="21" t="s">
        <v>43</v>
      </c>
      <c r="B446" s="15" t="s">
        <v>44</v>
      </c>
      <c r="C446" s="24">
        <v>248200</v>
      </c>
      <c r="D446" s="24">
        <v>233200</v>
      </c>
      <c r="E446" s="24">
        <v>94505</v>
      </c>
      <c r="F446" s="24">
        <v>40.525300171526588</v>
      </c>
    </row>
    <row r="447" spans="1:6">
      <c r="A447" s="22" t="s">
        <v>3</v>
      </c>
      <c r="B447" s="16" t="s">
        <v>4</v>
      </c>
      <c r="C447" s="25">
        <v>248200</v>
      </c>
      <c r="D447" s="25">
        <v>233200</v>
      </c>
      <c r="E447" s="25">
        <v>94505</v>
      </c>
      <c r="F447" s="25">
        <v>40.525300171526588</v>
      </c>
    </row>
    <row r="448" spans="1:6">
      <c r="A448" s="22" t="s">
        <v>13</v>
      </c>
      <c r="B448" s="16" t="s">
        <v>14</v>
      </c>
      <c r="C448" s="25">
        <v>198200</v>
      </c>
      <c r="D448" s="25">
        <v>198200</v>
      </c>
      <c r="E448" s="25">
        <v>94505</v>
      </c>
      <c r="F448" s="25">
        <v>47.681634712411707</v>
      </c>
    </row>
    <row r="449" spans="1:6" ht="31.2">
      <c r="A449" s="22" t="s">
        <v>15</v>
      </c>
      <c r="B449" s="16" t="s">
        <v>16</v>
      </c>
      <c r="C449" s="25">
        <v>99200</v>
      </c>
      <c r="D449" s="25">
        <v>99200</v>
      </c>
      <c r="E449" s="25">
        <v>49595</v>
      </c>
      <c r="F449" s="25">
        <v>49.994959677419352</v>
      </c>
    </row>
    <row r="450" spans="1:6">
      <c r="A450" s="22" t="s">
        <v>19</v>
      </c>
      <c r="B450" s="16" t="s">
        <v>20</v>
      </c>
      <c r="C450" s="25">
        <v>99000</v>
      </c>
      <c r="D450" s="25">
        <v>99000</v>
      </c>
      <c r="E450" s="25">
        <v>44910</v>
      </c>
      <c r="F450" s="25">
        <v>45.36363636363636</v>
      </c>
    </row>
    <row r="451" spans="1:6">
      <c r="A451" s="22" t="s">
        <v>37</v>
      </c>
      <c r="B451" s="16" t="s">
        <v>38</v>
      </c>
      <c r="C451" s="25">
        <v>50000</v>
      </c>
      <c r="D451" s="25">
        <v>35000</v>
      </c>
      <c r="E451" s="25">
        <v>0</v>
      </c>
      <c r="F451" s="25">
        <v>0</v>
      </c>
    </row>
    <row r="452" spans="1:6" ht="46.8">
      <c r="A452" s="21" t="s">
        <v>196</v>
      </c>
      <c r="B452" s="15" t="s">
        <v>79</v>
      </c>
      <c r="C452" s="24">
        <v>2311000</v>
      </c>
      <c r="D452" s="24">
        <v>1671000</v>
      </c>
      <c r="E452" s="24">
        <v>750418.74</v>
      </c>
      <c r="F452" s="24">
        <v>44.908362657091558</v>
      </c>
    </row>
    <row r="453" spans="1:6">
      <c r="A453" s="22" t="s">
        <v>3</v>
      </c>
      <c r="B453" s="16" t="s">
        <v>4</v>
      </c>
      <c r="C453" s="25">
        <v>2311000</v>
      </c>
      <c r="D453" s="25">
        <v>1671000</v>
      </c>
      <c r="E453" s="25">
        <v>750418.74</v>
      </c>
      <c r="F453" s="25">
        <v>44.908362657091558</v>
      </c>
    </row>
    <row r="454" spans="1:6">
      <c r="A454" s="22" t="s">
        <v>13</v>
      </c>
      <c r="B454" s="16" t="s">
        <v>14</v>
      </c>
      <c r="C454" s="25">
        <v>100000</v>
      </c>
      <c r="D454" s="25">
        <v>100000</v>
      </c>
      <c r="E454" s="25">
        <v>99900</v>
      </c>
      <c r="F454" s="25">
        <v>99.9</v>
      </c>
    </row>
    <row r="455" spans="1:6">
      <c r="A455" s="22" t="s">
        <v>19</v>
      </c>
      <c r="B455" s="16" t="s">
        <v>20</v>
      </c>
      <c r="C455" s="25">
        <v>100000</v>
      </c>
      <c r="D455" s="25">
        <v>100000</v>
      </c>
      <c r="E455" s="25">
        <v>99900</v>
      </c>
      <c r="F455" s="25">
        <v>99.9</v>
      </c>
    </row>
    <row r="456" spans="1:6">
      <c r="A456" s="22" t="s">
        <v>176</v>
      </c>
      <c r="B456" s="16" t="s">
        <v>35</v>
      </c>
      <c r="C456" s="25">
        <v>2211000</v>
      </c>
      <c r="D456" s="25">
        <v>1571000</v>
      </c>
      <c r="E456" s="25">
        <v>650518.74</v>
      </c>
      <c r="F456" s="25">
        <v>41.407940165499681</v>
      </c>
    </row>
    <row r="457" spans="1:6">
      <c r="A457" s="22" t="s">
        <v>177</v>
      </c>
      <c r="B457" s="16" t="s">
        <v>36</v>
      </c>
      <c r="C457" s="25">
        <v>2211000</v>
      </c>
      <c r="D457" s="25">
        <v>1571000</v>
      </c>
      <c r="E457" s="25">
        <v>650518.74</v>
      </c>
      <c r="F457" s="25">
        <v>41.407940165499681</v>
      </c>
    </row>
    <row r="458" spans="1:6" ht="31.2">
      <c r="A458" s="21" t="s">
        <v>197</v>
      </c>
      <c r="B458" s="15" t="s">
        <v>80</v>
      </c>
      <c r="C458" s="24">
        <v>11500</v>
      </c>
      <c r="D458" s="24">
        <v>9000</v>
      </c>
      <c r="E458" s="24">
        <v>3433.36</v>
      </c>
      <c r="F458" s="24">
        <v>38.148444444444443</v>
      </c>
    </row>
    <row r="459" spans="1:6">
      <c r="A459" s="22" t="s">
        <v>3</v>
      </c>
      <c r="B459" s="16" t="s">
        <v>4</v>
      </c>
      <c r="C459" s="25">
        <v>11500</v>
      </c>
      <c r="D459" s="25">
        <v>9000</v>
      </c>
      <c r="E459" s="25">
        <v>3433.36</v>
      </c>
      <c r="F459" s="25">
        <v>38.148444444444443</v>
      </c>
    </row>
    <row r="460" spans="1:6">
      <c r="A460" s="22" t="s">
        <v>176</v>
      </c>
      <c r="B460" s="16" t="s">
        <v>35</v>
      </c>
      <c r="C460" s="25">
        <v>11500</v>
      </c>
      <c r="D460" s="25">
        <v>9000</v>
      </c>
      <c r="E460" s="25">
        <v>3433.36</v>
      </c>
      <c r="F460" s="25">
        <v>38.148444444444443</v>
      </c>
    </row>
    <row r="461" spans="1:6">
      <c r="A461" s="22" t="s">
        <v>177</v>
      </c>
      <c r="B461" s="16" t="s">
        <v>36</v>
      </c>
      <c r="C461" s="25">
        <v>11500</v>
      </c>
      <c r="D461" s="25">
        <v>9000</v>
      </c>
      <c r="E461" s="25">
        <v>3433.36</v>
      </c>
      <c r="F461" s="25">
        <v>38.148444444444443</v>
      </c>
    </row>
    <row r="462" spans="1:6" ht="46.8">
      <c r="A462" s="21" t="s">
        <v>198</v>
      </c>
      <c r="B462" s="15" t="s">
        <v>81</v>
      </c>
      <c r="C462" s="24">
        <v>306529</v>
      </c>
      <c r="D462" s="24">
        <v>229896</v>
      </c>
      <c r="E462" s="24">
        <v>228673.81</v>
      </c>
      <c r="F462" s="24">
        <v>99.468372655461607</v>
      </c>
    </row>
    <row r="463" spans="1:6">
      <c r="A463" s="22" t="s">
        <v>3</v>
      </c>
      <c r="B463" s="16" t="s">
        <v>4</v>
      </c>
      <c r="C463" s="25">
        <v>306529</v>
      </c>
      <c r="D463" s="25">
        <v>229896</v>
      </c>
      <c r="E463" s="25">
        <v>228673.81</v>
      </c>
      <c r="F463" s="25">
        <v>99.468372655461607</v>
      </c>
    </row>
    <row r="464" spans="1:6">
      <c r="A464" s="22" t="s">
        <v>176</v>
      </c>
      <c r="B464" s="16" t="s">
        <v>35</v>
      </c>
      <c r="C464" s="25">
        <v>306529</v>
      </c>
      <c r="D464" s="25">
        <v>229896</v>
      </c>
      <c r="E464" s="25">
        <v>228673.81</v>
      </c>
      <c r="F464" s="25">
        <v>99.468372655461607</v>
      </c>
    </row>
    <row r="465" spans="1:6">
      <c r="A465" s="22" t="s">
        <v>177</v>
      </c>
      <c r="B465" s="16" t="s">
        <v>36</v>
      </c>
      <c r="C465" s="25">
        <v>306529</v>
      </c>
      <c r="D465" s="25">
        <v>229896</v>
      </c>
      <c r="E465" s="25">
        <v>228673.81</v>
      </c>
      <c r="F465" s="25">
        <v>99.468372655461607</v>
      </c>
    </row>
    <row r="466" spans="1:6" ht="46.8">
      <c r="A466" s="21" t="s">
        <v>199</v>
      </c>
      <c r="B466" s="15" t="s">
        <v>82</v>
      </c>
      <c r="C466" s="24">
        <v>182216</v>
      </c>
      <c r="D466" s="24">
        <v>136665</v>
      </c>
      <c r="E466" s="24">
        <v>47347</v>
      </c>
      <c r="F466" s="24">
        <v>34.644568836205316</v>
      </c>
    </row>
    <row r="467" spans="1:6">
      <c r="A467" s="22" t="s">
        <v>3</v>
      </c>
      <c r="B467" s="16" t="s">
        <v>4</v>
      </c>
      <c r="C467" s="25">
        <v>182216</v>
      </c>
      <c r="D467" s="25">
        <v>136665</v>
      </c>
      <c r="E467" s="25">
        <v>47347</v>
      </c>
      <c r="F467" s="25">
        <v>34.644568836205316</v>
      </c>
    </row>
    <row r="468" spans="1:6">
      <c r="A468" s="22" t="s">
        <v>176</v>
      </c>
      <c r="B468" s="16" t="s">
        <v>35</v>
      </c>
      <c r="C468" s="25">
        <v>182216</v>
      </c>
      <c r="D468" s="25">
        <v>136665</v>
      </c>
      <c r="E468" s="25">
        <v>47347</v>
      </c>
      <c r="F468" s="25">
        <v>34.644568836205316</v>
      </c>
    </row>
    <row r="469" spans="1:6">
      <c r="A469" s="22" t="s">
        <v>177</v>
      </c>
      <c r="B469" s="16" t="s">
        <v>36</v>
      </c>
      <c r="C469" s="25">
        <v>182216</v>
      </c>
      <c r="D469" s="25">
        <v>136665</v>
      </c>
      <c r="E469" s="25">
        <v>47347</v>
      </c>
      <c r="F469" s="25">
        <v>34.644568836205316</v>
      </c>
    </row>
    <row r="470" spans="1:6" ht="93.6">
      <c r="A470" s="21" t="s">
        <v>83</v>
      </c>
      <c r="B470" s="15" t="s">
        <v>84</v>
      </c>
      <c r="C470" s="24">
        <v>19637500</v>
      </c>
      <c r="D470" s="24">
        <v>15262500</v>
      </c>
      <c r="E470" s="24">
        <v>11862255.26</v>
      </c>
      <c r="F470" s="24">
        <v>77.721574185094184</v>
      </c>
    </row>
    <row r="471" spans="1:6">
      <c r="A471" s="22" t="s">
        <v>3</v>
      </c>
      <c r="B471" s="16" t="s">
        <v>4</v>
      </c>
      <c r="C471" s="25">
        <v>19637500</v>
      </c>
      <c r="D471" s="25">
        <v>15262500</v>
      </c>
      <c r="E471" s="25">
        <v>11862255.26</v>
      </c>
      <c r="F471" s="25">
        <v>77.721574185094184</v>
      </c>
    </row>
    <row r="472" spans="1:6" ht="31.2">
      <c r="A472" s="22" t="s">
        <v>5</v>
      </c>
      <c r="B472" s="16" t="s">
        <v>6</v>
      </c>
      <c r="C472" s="25">
        <v>18509200</v>
      </c>
      <c r="D472" s="25">
        <v>14285500</v>
      </c>
      <c r="E472" s="25">
        <v>11132962.18</v>
      </c>
      <c r="F472" s="25">
        <v>77.931904238563575</v>
      </c>
    </row>
    <row r="473" spans="1:6">
      <c r="A473" s="22" t="s">
        <v>7</v>
      </c>
      <c r="B473" s="16" t="s">
        <v>8</v>
      </c>
      <c r="C473" s="25">
        <v>15163200</v>
      </c>
      <c r="D473" s="25">
        <v>11742400</v>
      </c>
      <c r="E473" s="25">
        <v>9214804.4499999993</v>
      </c>
      <c r="F473" s="25">
        <v>78.474625715356311</v>
      </c>
    </row>
    <row r="474" spans="1:6">
      <c r="A474" s="22" t="s">
        <v>9</v>
      </c>
      <c r="B474" s="16" t="s">
        <v>10</v>
      </c>
      <c r="C474" s="25">
        <v>15163200</v>
      </c>
      <c r="D474" s="25">
        <v>11742400</v>
      </c>
      <c r="E474" s="25">
        <v>9214804.4499999993</v>
      </c>
      <c r="F474" s="25">
        <v>78.474625715356311</v>
      </c>
    </row>
    <row r="475" spans="1:6">
      <c r="A475" s="22" t="s">
        <v>11</v>
      </c>
      <c r="B475" s="16" t="s">
        <v>12</v>
      </c>
      <c r="C475" s="25">
        <v>3346000</v>
      </c>
      <c r="D475" s="25">
        <v>2543100</v>
      </c>
      <c r="E475" s="25">
        <v>1918157.73</v>
      </c>
      <c r="F475" s="25">
        <v>75.425965553851597</v>
      </c>
    </row>
    <row r="476" spans="1:6">
      <c r="A476" s="22" t="s">
        <v>13</v>
      </c>
      <c r="B476" s="16" t="s">
        <v>14</v>
      </c>
      <c r="C476" s="25">
        <v>1125300</v>
      </c>
      <c r="D476" s="25">
        <v>974000</v>
      </c>
      <c r="E476" s="25">
        <v>729293.08000000007</v>
      </c>
      <c r="F476" s="25">
        <v>74.876086242299806</v>
      </c>
    </row>
    <row r="477" spans="1:6" ht="31.2">
      <c r="A477" s="22" t="s">
        <v>15</v>
      </c>
      <c r="B477" s="16" t="s">
        <v>16</v>
      </c>
      <c r="C477" s="25">
        <v>500000</v>
      </c>
      <c r="D477" s="25">
        <v>456000</v>
      </c>
      <c r="E477" s="25">
        <v>428990.04</v>
      </c>
      <c r="F477" s="25">
        <v>94.076763157894732</v>
      </c>
    </row>
    <row r="478" spans="1:6">
      <c r="A478" s="22" t="s">
        <v>19</v>
      </c>
      <c r="B478" s="16" t="s">
        <v>20</v>
      </c>
      <c r="C478" s="25">
        <v>200000</v>
      </c>
      <c r="D478" s="25">
        <v>175000</v>
      </c>
      <c r="E478" s="25">
        <v>93139.65</v>
      </c>
      <c r="F478" s="25">
        <v>53.222657142857145</v>
      </c>
    </row>
    <row r="479" spans="1:6">
      <c r="A479" s="22" t="s">
        <v>21</v>
      </c>
      <c r="B479" s="16" t="s">
        <v>22</v>
      </c>
      <c r="C479" s="25">
        <v>5000</v>
      </c>
      <c r="D479" s="25">
        <v>0</v>
      </c>
      <c r="E479" s="25">
        <v>0</v>
      </c>
      <c r="F479" s="25">
        <v>0</v>
      </c>
    </row>
    <row r="480" spans="1:6" ht="31.2">
      <c r="A480" s="22" t="s">
        <v>166</v>
      </c>
      <c r="B480" s="16" t="s">
        <v>23</v>
      </c>
      <c r="C480" s="25">
        <v>407300</v>
      </c>
      <c r="D480" s="25">
        <v>330000</v>
      </c>
      <c r="E480" s="25">
        <v>201703.39</v>
      </c>
      <c r="F480" s="25">
        <v>61.122239393939395</v>
      </c>
    </row>
    <row r="481" spans="1:6">
      <c r="A481" s="22" t="s">
        <v>167</v>
      </c>
      <c r="B481" s="16" t="s">
        <v>24</v>
      </c>
      <c r="C481" s="25">
        <v>154300</v>
      </c>
      <c r="D481" s="25">
        <v>125000</v>
      </c>
      <c r="E481" s="25">
        <v>82443.570000000007</v>
      </c>
      <c r="F481" s="25">
        <v>65.954856000000007</v>
      </c>
    </row>
    <row r="482" spans="1:6" ht="31.2">
      <c r="A482" s="22" t="s">
        <v>168</v>
      </c>
      <c r="B482" s="16" t="s">
        <v>25</v>
      </c>
      <c r="C482" s="25">
        <v>9400</v>
      </c>
      <c r="D482" s="25">
        <v>7100</v>
      </c>
      <c r="E482" s="25">
        <v>1358.77</v>
      </c>
      <c r="F482" s="25">
        <v>19.137605633802817</v>
      </c>
    </row>
    <row r="483" spans="1:6">
      <c r="A483" s="22" t="s">
        <v>169</v>
      </c>
      <c r="B483" s="16" t="s">
        <v>26</v>
      </c>
      <c r="C483" s="25">
        <v>181600</v>
      </c>
      <c r="D483" s="25">
        <v>135900</v>
      </c>
      <c r="E483" s="25">
        <v>56462.55</v>
      </c>
      <c r="F483" s="25">
        <v>41.54713024282561</v>
      </c>
    </row>
    <row r="484" spans="1:6" ht="31.2">
      <c r="A484" s="22" t="s">
        <v>171</v>
      </c>
      <c r="B484" s="16" t="s">
        <v>28</v>
      </c>
      <c r="C484" s="25">
        <v>62000</v>
      </c>
      <c r="D484" s="25">
        <v>62000</v>
      </c>
      <c r="E484" s="25">
        <v>61438.5</v>
      </c>
      <c r="F484" s="25">
        <v>99.094354838709677</v>
      </c>
    </row>
    <row r="485" spans="1:6" ht="46.8">
      <c r="A485" s="22" t="s">
        <v>29</v>
      </c>
      <c r="B485" s="16" t="s">
        <v>30</v>
      </c>
      <c r="C485" s="25">
        <v>13000</v>
      </c>
      <c r="D485" s="25">
        <v>13000</v>
      </c>
      <c r="E485" s="25">
        <v>5460</v>
      </c>
      <c r="F485" s="25">
        <v>42</v>
      </c>
    </row>
    <row r="486" spans="1:6" ht="46.8">
      <c r="A486" s="22" t="s">
        <v>31</v>
      </c>
      <c r="B486" s="16" t="s">
        <v>32</v>
      </c>
      <c r="C486" s="25">
        <v>13000</v>
      </c>
      <c r="D486" s="25">
        <v>13000</v>
      </c>
      <c r="E486" s="25">
        <v>5460</v>
      </c>
      <c r="F486" s="25">
        <v>42</v>
      </c>
    </row>
    <row r="487" spans="1:6">
      <c r="A487" s="22" t="s">
        <v>37</v>
      </c>
      <c r="B487" s="16" t="s">
        <v>38</v>
      </c>
      <c r="C487" s="25">
        <v>3000</v>
      </c>
      <c r="D487" s="25">
        <v>3000</v>
      </c>
      <c r="E487" s="25">
        <v>0</v>
      </c>
      <c r="F487" s="25">
        <v>0</v>
      </c>
    </row>
    <row r="488" spans="1:6" ht="31.2">
      <c r="A488" s="21" t="s">
        <v>200</v>
      </c>
      <c r="B488" s="15" t="s">
        <v>85</v>
      </c>
      <c r="C488" s="24">
        <v>8328600</v>
      </c>
      <c r="D488" s="24">
        <v>6843800</v>
      </c>
      <c r="E488" s="24">
        <v>5973669.3800000008</v>
      </c>
      <c r="F488" s="24">
        <v>87.285855518863798</v>
      </c>
    </row>
    <row r="489" spans="1:6">
      <c r="A489" s="22" t="s">
        <v>3</v>
      </c>
      <c r="B489" s="16" t="s">
        <v>4</v>
      </c>
      <c r="C489" s="25">
        <v>8328600</v>
      </c>
      <c r="D489" s="25">
        <v>6843800</v>
      </c>
      <c r="E489" s="25">
        <v>5973669.3800000008</v>
      </c>
      <c r="F489" s="25">
        <v>87.285855518863798</v>
      </c>
    </row>
    <row r="490" spans="1:6" ht="31.2">
      <c r="A490" s="22" t="s">
        <v>5</v>
      </c>
      <c r="B490" s="16" t="s">
        <v>6</v>
      </c>
      <c r="C490" s="25">
        <v>7257900</v>
      </c>
      <c r="D490" s="25">
        <v>5921200</v>
      </c>
      <c r="E490" s="25">
        <v>5238093.92</v>
      </c>
      <c r="F490" s="25">
        <v>88.463384449098157</v>
      </c>
    </row>
    <row r="491" spans="1:6">
      <c r="A491" s="22" t="s">
        <v>7</v>
      </c>
      <c r="B491" s="16" t="s">
        <v>8</v>
      </c>
      <c r="C491" s="25">
        <v>5936500</v>
      </c>
      <c r="D491" s="25">
        <v>4883000</v>
      </c>
      <c r="E491" s="25">
        <v>4301562.83</v>
      </c>
      <c r="F491" s="25">
        <v>88.092624001638342</v>
      </c>
    </row>
    <row r="492" spans="1:6">
      <c r="A492" s="22" t="s">
        <v>9</v>
      </c>
      <c r="B492" s="16" t="s">
        <v>10</v>
      </c>
      <c r="C492" s="25">
        <v>5936500</v>
      </c>
      <c r="D492" s="25">
        <v>4883000</v>
      </c>
      <c r="E492" s="25">
        <v>4301562.83</v>
      </c>
      <c r="F492" s="25">
        <v>88.092624001638342</v>
      </c>
    </row>
    <row r="493" spans="1:6">
      <c r="A493" s="22" t="s">
        <v>11</v>
      </c>
      <c r="B493" s="16" t="s">
        <v>12</v>
      </c>
      <c r="C493" s="25">
        <v>1321400</v>
      </c>
      <c r="D493" s="25">
        <v>1038200</v>
      </c>
      <c r="E493" s="25">
        <v>936531.09</v>
      </c>
      <c r="F493" s="25">
        <v>90.207194182238482</v>
      </c>
    </row>
    <row r="494" spans="1:6">
      <c r="A494" s="22" t="s">
        <v>13</v>
      </c>
      <c r="B494" s="16" t="s">
        <v>14</v>
      </c>
      <c r="C494" s="25">
        <v>913900</v>
      </c>
      <c r="D494" s="25">
        <v>769800</v>
      </c>
      <c r="E494" s="25">
        <v>597299.07000000007</v>
      </c>
      <c r="F494" s="25">
        <v>77.591461418550281</v>
      </c>
    </row>
    <row r="495" spans="1:6" ht="31.2">
      <c r="A495" s="22" t="s">
        <v>15</v>
      </c>
      <c r="B495" s="16" t="s">
        <v>16</v>
      </c>
      <c r="C495" s="25">
        <v>197900</v>
      </c>
      <c r="D495" s="25">
        <v>156900</v>
      </c>
      <c r="E495" s="25">
        <v>128854.39999999999</v>
      </c>
      <c r="F495" s="25">
        <v>82.125175270873157</v>
      </c>
    </row>
    <row r="496" spans="1:6">
      <c r="A496" s="22" t="s">
        <v>17</v>
      </c>
      <c r="B496" s="16" t="s">
        <v>18</v>
      </c>
      <c r="C496" s="25">
        <v>150000</v>
      </c>
      <c r="D496" s="25">
        <v>130000</v>
      </c>
      <c r="E496" s="25">
        <v>129675</v>
      </c>
      <c r="F496" s="25">
        <v>99.75</v>
      </c>
    </row>
    <row r="497" spans="1:6">
      <c r="A497" s="22" t="s">
        <v>19</v>
      </c>
      <c r="B497" s="16" t="s">
        <v>20</v>
      </c>
      <c r="C497" s="25">
        <v>316200</v>
      </c>
      <c r="D497" s="25">
        <v>264100</v>
      </c>
      <c r="E497" s="25">
        <v>209623.53</v>
      </c>
      <c r="F497" s="25">
        <v>79.37278682317303</v>
      </c>
    </row>
    <row r="498" spans="1:6">
      <c r="A498" s="22" t="s">
        <v>21</v>
      </c>
      <c r="B498" s="16" t="s">
        <v>22</v>
      </c>
      <c r="C498" s="25">
        <v>2500</v>
      </c>
      <c r="D498" s="25">
        <v>2500</v>
      </c>
      <c r="E498" s="25">
        <v>400</v>
      </c>
      <c r="F498" s="25">
        <v>16</v>
      </c>
    </row>
    <row r="499" spans="1:6" ht="31.2">
      <c r="A499" s="22" t="s">
        <v>166</v>
      </c>
      <c r="B499" s="16" t="s">
        <v>23</v>
      </c>
      <c r="C499" s="25">
        <v>247300</v>
      </c>
      <c r="D499" s="25">
        <v>216300</v>
      </c>
      <c r="E499" s="25">
        <v>128746.14</v>
      </c>
      <c r="F499" s="25">
        <v>59.52202496532594</v>
      </c>
    </row>
    <row r="500" spans="1:6">
      <c r="A500" s="22" t="s">
        <v>167</v>
      </c>
      <c r="B500" s="16" t="s">
        <v>24</v>
      </c>
      <c r="C500" s="25">
        <v>107800</v>
      </c>
      <c r="D500" s="25">
        <v>101900</v>
      </c>
      <c r="E500" s="25">
        <v>54365.37</v>
      </c>
      <c r="F500" s="25">
        <v>53.351687929342496</v>
      </c>
    </row>
    <row r="501" spans="1:6" ht="31.2">
      <c r="A501" s="22" t="s">
        <v>168</v>
      </c>
      <c r="B501" s="16" t="s">
        <v>25</v>
      </c>
      <c r="C501" s="25">
        <v>11800</v>
      </c>
      <c r="D501" s="25">
        <v>11800</v>
      </c>
      <c r="E501" s="25">
        <v>5669.98</v>
      </c>
      <c r="F501" s="25">
        <v>48.050677966101688</v>
      </c>
    </row>
    <row r="502" spans="1:6">
      <c r="A502" s="22" t="s">
        <v>169</v>
      </c>
      <c r="B502" s="16" t="s">
        <v>26</v>
      </c>
      <c r="C502" s="25">
        <v>127700</v>
      </c>
      <c r="D502" s="25">
        <v>102600</v>
      </c>
      <c r="E502" s="25">
        <v>68710.789999999994</v>
      </c>
      <c r="F502" s="25">
        <v>66.969580896686153</v>
      </c>
    </row>
    <row r="503" spans="1:6">
      <c r="A503" s="22" t="s">
        <v>176</v>
      </c>
      <c r="B503" s="16" t="s">
        <v>35</v>
      </c>
      <c r="C503" s="25">
        <v>121500</v>
      </c>
      <c r="D503" s="25">
        <v>117500</v>
      </c>
      <c r="E503" s="25">
        <v>117500</v>
      </c>
      <c r="F503" s="25">
        <v>100</v>
      </c>
    </row>
    <row r="504" spans="1:6">
      <c r="A504" s="22" t="s">
        <v>177</v>
      </c>
      <c r="B504" s="16" t="s">
        <v>36</v>
      </c>
      <c r="C504" s="25">
        <v>121500</v>
      </c>
      <c r="D504" s="25">
        <v>117500</v>
      </c>
      <c r="E504" s="25">
        <v>117500</v>
      </c>
      <c r="F504" s="25">
        <v>100</v>
      </c>
    </row>
    <row r="505" spans="1:6">
      <c r="A505" s="22" t="s">
        <v>37</v>
      </c>
      <c r="B505" s="16" t="s">
        <v>38</v>
      </c>
      <c r="C505" s="25">
        <v>35300</v>
      </c>
      <c r="D505" s="25">
        <v>35300</v>
      </c>
      <c r="E505" s="25">
        <v>20776.39</v>
      </c>
      <c r="F505" s="25">
        <v>58.856628895184137</v>
      </c>
    </row>
    <row r="506" spans="1:6" ht="31.2">
      <c r="A506" s="21" t="s">
        <v>201</v>
      </c>
      <c r="B506" s="15" t="s">
        <v>86</v>
      </c>
      <c r="C506" s="24">
        <v>700000</v>
      </c>
      <c r="D506" s="24">
        <v>555000</v>
      </c>
      <c r="E506" s="24">
        <v>271500</v>
      </c>
      <c r="F506" s="24">
        <v>48.918918918918919</v>
      </c>
    </row>
    <row r="507" spans="1:6">
      <c r="A507" s="22" t="s">
        <v>3</v>
      </c>
      <c r="B507" s="16" t="s">
        <v>4</v>
      </c>
      <c r="C507" s="25">
        <v>700000</v>
      </c>
      <c r="D507" s="25">
        <v>555000</v>
      </c>
      <c r="E507" s="25">
        <v>271500</v>
      </c>
      <c r="F507" s="25">
        <v>48.918918918918919</v>
      </c>
    </row>
    <row r="508" spans="1:6">
      <c r="A508" s="22" t="s">
        <v>13</v>
      </c>
      <c r="B508" s="16" t="s">
        <v>14</v>
      </c>
      <c r="C508" s="25">
        <v>145000</v>
      </c>
      <c r="D508" s="25">
        <v>0</v>
      </c>
      <c r="E508" s="25">
        <v>0</v>
      </c>
      <c r="F508" s="25">
        <v>0</v>
      </c>
    </row>
    <row r="509" spans="1:6" ht="31.2">
      <c r="A509" s="22" t="s">
        <v>15</v>
      </c>
      <c r="B509" s="16" t="s">
        <v>16</v>
      </c>
      <c r="C509" s="25">
        <v>140000</v>
      </c>
      <c r="D509" s="25">
        <v>0</v>
      </c>
      <c r="E509" s="25">
        <v>0</v>
      </c>
      <c r="F509" s="25">
        <v>0</v>
      </c>
    </row>
    <row r="510" spans="1:6">
      <c r="A510" s="22" t="s">
        <v>19</v>
      </c>
      <c r="B510" s="16" t="s">
        <v>20</v>
      </c>
      <c r="C510" s="25">
        <v>5000</v>
      </c>
      <c r="D510" s="25">
        <v>0</v>
      </c>
      <c r="E510" s="25">
        <v>0</v>
      </c>
      <c r="F510" s="25">
        <v>0</v>
      </c>
    </row>
    <row r="511" spans="1:6">
      <c r="A511" s="22" t="s">
        <v>176</v>
      </c>
      <c r="B511" s="16" t="s">
        <v>35</v>
      </c>
      <c r="C511" s="25">
        <v>555000</v>
      </c>
      <c r="D511" s="25">
        <v>555000</v>
      </c>
      <c r="E511" s="25">
        <v>271500</v>
      </c>
      <c r="F511" s="25">
        <v>48.918918918918919</v>
      </c>
    </row>
    <row r="512" spans="1:6">
      <c r="A512" s="22" t="s">
        <v>177</v>
      </c>
      <c r="B512" s="16" t="s">
        <v>36</v>
      </c>
      <c r="C512" s="25">
        <v>555000</v>
      </c>
      <c r="D512" s="25">
        <v>555000</v>
      </c>
      <c r="E512" s="25">
        <v>271500</v>
      </c>
      <c r="F512" s="25">
        <v>48.918918918918919</v>
      </c>
    </row>
    <row r="513" spans="1:6" ht="109.2">
      <c r="A513" s="21" t="s">
        <v>202</v>
      </c>
      <c r="B513" s="15" t="s">
        <v>87</v>
      </c>
      <c r="C513" s="24">
        <v>3300000</v>
      </c>
      <c r="D513" s="24">
        <v>2475000</v>
      </c>
      <c r="E513" s="24">
        <v>2064623.27</v>
      </c>
      <c r="F513" s="24">
        <v>83.419122020202025</v>
      </c>
    </row>
    <row r="514" spans="1:6">
      <c r="A514" s="22" t="s">
        <v>3</v>
      </c>
      <c r="B514" s="16" t="s">
        <v>4</v>
      </c>
      <c r="C514" s="25">
        <v>3300000</v>
      </c>
      <c r="D514" s="25">
        <v>2475000</v>
      </c>
      <c r="E514" s="25">
        <v>2064623.27</v>
      </c>
      <c r="F514" s="25">
        <v>83.419122020202025</v>
      </c>
    </row>
    <row r="515" spans="1:6">
      <c r="A515" s="22" t="s">
        <v>13</v>
      </c>
      <c r="B515" s="16" t="s">
        <v>14</v>
      </c>
      <c r="C515" s="25">
        <v>1900</v>
      </c>
      <c r="D515" s="25">
        <v>1900</v>
      </c>
      <c r="E515" s="25">
        <v>1160.42</v>
      </c>
      <c r="F515" s="25">
        <v>61.074736842105267</v>
      </c>
    </row>
    <row r="516" spans="1:6">
      <c r="A516" s="22" t="s">
        <v>19</v>
      </c>
      <c r="B516" s="16" t="s">
        <v>20</v>
      </c>
      <c r="C516" s="25">
        <v>1900</v>
      </c>
      <c r="D516" s="25">
        <v>1900</v>
      </c>
      <c r="E516" s="25">
        <v>1160.42</v>
      </c>
      <c r="F516" s="25">
        <v>61.074736842105267</v>
      </c>
    </row>
    <row r="517" spans="1:6">
      <c r="A517" s="22" t="s">
        <v>176</v>
      </c>
      <c r="B517" s="16" t="s">
        <v>35</v>
      </c>
      <c r="C517" s="25">
        <v>3298100</v>
      </c>
      <c r="D517" s="25">
        <v>2473100</v>
      </c>
      <c r="E517" s="25">
        <v>2063462.85</v>
      </c>
      <c r="F517" s="25">
        <v>83.43628846387125</v>
      </c>
    </row>
    <row r="518" spans="1:6">
      <c r="A518" s="22" t="s">
        <v>177</v>
      </c>
      <c r="B518" s="16" t="s">
        <v>36</v>
      </c>
      <c r="C518" s="25">
        <v>3298100</v>
      </c>
      <c r="D518" s="25">
        <v>2473100</v>
      </c>
      <c r="E518" s="25">
        <v>2063462.85</v>
      </c>
      <c r="F518" s="25">
        <v>83.43628846387125</v>
      </c>
    </row>
    <row r="519" spans="1:6" ht="78">
      <c r="A519" s="21" t="s">
        <v>203</v>
      </c>
      <c r="B519" s="15" t="s">
        <v>88</v>
      </c>
      <c r="C519" s="24">
        <v>28720</v>
      </c>
      <c r="D519" s="24">
        <v>28720</v>
      </c>
      <c r="E519" s="24">
        <v>27368.9</v>
      </c>
      <c r="F519" s="24">
        <v>95.295612813370482</v>
      </c>
    </row>
    <row r="520" spans="1:6">
      <c r="A520" s="22" t="s">
        <v>3</v>
      </c>
      <c r="B520" s="16" t="s">
        <v>4</v>
      </c>
      <c r="C520" s="25">
        <v>28720</v>
      </c>
      <c r="D520" s="25">
        <v>28720</v>
      </c>
      <c r="E520" s="25">
        <v>27368.9</v>
      </c>
      <c r="F520" s="25">
        <v>95.295612813370482</v>
      </c>
    </row>
    <row r="521" spans="1:6">
      <c r="A521" s="22" t="s">
        <v>13</v>
      </c>
      <c r="B521" s="16" t="s">
        <v>14</v>
      </c>
      <c r="C521" s="25">
        <v>100</v>
      </c>
      <c r="D521" s="25">
        <v>100</v>
      </c>
      <c r="E521" s="25">
        <v>15.65</v>
      </c>
      <c r="F521" s="25">
        <v>15.65</v>
      </c>
    </row>
    <row r="522" spans="1:6">
      <c r="A522" s="22" t="s">
        <v>19</v>
      </c>
      <c r="B522" s="16" t="s">
        <v>20</v>
      </c>
      <c r="C522" s="25">
        <v>100</v>
      </c>
      <c r="D522" s="25">
        <v>100</v>
      </c>
      <c r="E522" s="25">
        <v>15.65</v>
      </c>
      <c r="F522" s="25">
        <v>15.65</v>
      </c>
    </row>
    <row r="523" spans="1:6">
      <c r="A523" s="22" t="s">
        <v>176</v>
      </c>
      <c r="B523" s="16" t="s">
        <v>35</v>
      </c>
      <c r="C523" s="25">
        <v>28620</v>
      </c>
      <c r="D523" s="25">
        <v>28620</v>
      </c>
      <c r="E523" s="25">
        <v>27353.25</v>
      </c>
      <c r="F523" s="25">
        <v>95.573899371069189</v>
      </c>
    </row>
    <row r="524" spans="1:6">
      <c r="A524" s="22" t="s">
        <v>177</v>
      </c>
      <c r="B524" s="16" t="s">
        <v>36</v>
      </c>
      <c r="C524" s="25">
        <v>28620</v>
      </c>
      <c r="D524" s="25">
        <v>28620</v>
      </c>
      <c r="E524" s="25">
        <v>27353.25</v>
      </c>
      <c r="F524" s="25">
        <v>95.573899371069189</v>
      </c>
    </row>
    <row r="525" spans="1:6" ht="93.6">
      <c r="A525" s="21" t="s">
        <v>204</v>
      </c>
      <c r="B525" s="15" t="s">
        <v>89</v>
      </c>
      <c r="C525" s="24">
        <v>1500000</v>
      </c>
      <c r="D525" s="24">
        <v>1125000</v>
      </c>
      <c r="E525" s="24">
        <v>789835.65</v>
      </c>
      <c r="F525" s="24">
        <v>70.207613333333342</v>
      </c>
    </row>
    <row r="526" spans="1:6">
      <c r="A526" s="22" t="s">
        <v>3</v>
      </c>
      <c r="B526" s="16" t="s">
        <v>4</v>
      </c>
      <c r="C526" s="25">
        <v>1500000</v>
      </c>
      <c r="D526" s="25">
        <v>1125000</v>
      </c>
      <c r="E526" s="25">
        <v>789835.65</v>
      </c>
      <c r="F526" s="25">
        <v>70.207613333333342</v>
      </c>
    </row>
    <row r="527" spans="1:6">
      <c r="A527" s="22" t="s">
        <v>176</v>
      </c>
      <c r="B527" s="16" t="s">
        <v>35</v>
      </c>
      <c r="C527" s="25">
        <v>1500000</v>
      </c>
      <c r="D527" s="25">
        <v>1125000</v>
      </c>
      <c r="E527" s="25">
        <v>789835.65</v>
      </c>
      <c r="F527" s="25">
        <v>70.207613333333342</v>
      </c>
    </row>
    <row r="528" spans="1:6">
      <c r="A528" s="22" t="s">
        <v>177</v>
      </c>
      <c r="B528" s="16" t="s">
        <v>36</v>
      </c>
      <c r="C528" s="25">
        <v>1500000</v>
      </c>
      <c r="D528" s="25">
        <v>1125000</v>
      </c>
      <c r="E528" s="25">
        <v>789835.65</v>
      </c>
      <c r="F528" s="25">
        <v>70.207613333333342</v>
      </c>
    </row>
    <row r="529" spans="1:6" ht="62.4">
      <c r="A529" s="21" t="s">
        <v>205</v>
      </c>
      <c r="B529" s="15" t="s">
        <v>90</v>
      </c>
      <c r="C529" s="24">
        <v>71000</v>
      </c>
      <c r="D529" s="24">
        <v>59000</v>
      </c>
      <c r="E529" s="24">
        <v>35123.620000000003</v>
      </c>
      <c r="F529" s="24">
        <v>59.5315593220339</v>
      </c>
    </row>
    <row r="530" spans="1:6">
      <c r="A530" s="22" t="s">
        <v>3</v>
      </c>
      <c r="B530" s="16" t="s">
        <v>4</v>
      </c>
      <c r="C530" s="25">
        <v>71000</v>
      </c>
      <c r="D530" s="25">
        <v>59000</v>
      </c>
      <c r="E530" s="25">
        <v>35123.620000000003</v>
      </c>
      <c r="F530" s="25">
        <v>59.5315593220339</v>
      </c>
    </row>
    <row r="531" spans="1:6">
      <c r="A531" s="22" t="s">
        <v>174</v>
      </c>
      <c r="B531" s="16" t="s">
        <v>33</v>
      </c>
      <c r="C531" s="25">
        <v>71000</v>
      </c>
      <c r="D531" s="25">
        <v>59000</v>
      </c>
      <c r="E531" s="25">
        <v>35123.620000000003</v>
      </c>
      <c r="F531" s="25">
        <v>59.5315593220339</v>
      </c>
    </row>
    <row r="532" spans="1:6" ht="46.8">
      <c r="A532" s="22" t="s">
        <v>175</v>
      </c>
      <c r="B532" s="16" t="s">
        <v>34</v>
      </c>
      <c r="C532" s="25">
        <v>71000</v>
      </c>
      <c r="D532" s="25">
        <v>59000</v>
      </c>
      <c r="E532" s="25">
        <v>35123.620000000003</v>
      </c>
      <c r="F532" s="25">
        <v>59.5315593220339</v>
      </c>
    </row>
    <row r="533" spans="1:6" ht="62.4">
      <c r="A533" s="21" t="s">
        <v>206</v>
      </c>
      <c r="B533" s="15" t="s">
        <v>91</v>
      </c>
      <c r="C533" s="24">
        <v>688600</v>
      </c>
      <c r="D533" s="24">
        <v>641600</v>
      </c>
      <c r="E533" s="24">
        <v>122680</v>
      </c>
      <c r="F533" s="24">
        <v>19.120947630922693</v>
      </c>
    </row>
    <row r="534" spans="1:6">
      <c r="A534" s="22" t="s">
        <v>3</v>
      </c>
      <c r="B534" s="16" t="s">
        <v>4</v>
      </c>
      <c r="C534" s="25">
        <v>688600</v>
      </c>
      <c r="D534" s="25">
        <v>641600</v>
      </c>
      <c r="E534" s="25">
        <v>122680</v>
      </c>
      <c r="F534" s="25">
        <v>19.120947630922693</v>
      </c>
    </row>
    <row r="535" spans="1:6">
      <c r="A535" s="22" t="s">
        <v>176</v>
      </c>
      <c r="B535" s="16" t="s">
        <v>35</v>
      </c>
      <c r="C535" s="25">
        <v>688600</v>
      </c>
      <c r="D535" s="25">
        <v>641600</v>
      </c>
      <c r="E535" s="25">
        <v>122680</v>
      </c>
      <c r="F535" s="25">
        <v>19.120947630922693</v>
      </c>
    </row>
    <row r="536" spans="1:6">
      <c r="A536" s="22" t="s">
        <v>177</v>
      </c>
      <c r="B536" s="16" t="s">
        <v>36</v>
      </c>
      <c r="C536" s="25">
        <v>688600</v>
      </c>
      <c r="D536" s="25">
        <v>641600</v>
      </c>
      <c r="E536" s="25">
        <v>122680</v>
      </c>
      <c r="F536" s="25">
        <v>19.120947630922693</v>
      </c>
    </row>
    <row r="537" spans="1:6" ht="31.2">
      <c r="A537" s="21" t="s">
        <v>180</v>
      </c>
      <c r="B537" s="15" t="s">
        <v>50</v>
      </c>
      <c r="C537" s="24">
        <v>47084800</v>
      </c>
      <c r="D537" s="24">
        <v>35725250</v>
      </c>
      <c r="E537" s="24">
        <v>28943691.25</v>
      </c>
      <c r="F537" s="24">
        <v>81.017463138816382</v>
      </c>
    </row>
    <row r="538" spans="1:6">
      <c r="A538" s="22" t="s">
        <v>3</v>
      </c>
      <c r="B538" s="16" t="s">
        <v>4</v>
      </c>
      <c r="C538" s="25">
        <v>47084800</v>
      </c>
      <c r="D538" s="25">
        <v>35725250</v>
      </c>
      <c r="E538" s="25">
        <v>28943691.25</v>
      </c>
      <c r="F538" s="25">
        <v>81.017463138816382</v>
      </c>
    </row>
    <row r="539" spans="1:6">
      <c r="A539" s="22" t="s">
        <v>13</v>
      </c>
      <c r="B539" s="16" t="s">
        <v>14</v>
      </c>
      <c r="C539" s="25">
        <v>5332000</v>
      </c>
      <c r="D539" s="25">
        <v>4508800</v>
      </c>
      <c r="E539" s="25">
        <v>3124268.43</v>
      </c>
      <c r="F539" s="25">
        <v>69.292681644783542</v>
      </c>
    </row>
    <row r="540" spans="1:6" ht="31.2">
      <c r="A540" s="22" t="s">
        <v>15</v>
      </c>
      <c r="B540" s="16" t="s">
        <v>16</v>
      </c>
      <c r="C540" s="25">
        <v>249900</v>
      </c>
      <c r="D540" s="25">
        <v>249900</v>
      </c>
      <c r="E540" s="25">
        <v>100700</v>
      </c>
      <c r="F540" s="25">
        <v>40.296118447378952</v>
      </c>
    </row>
    <row r="541" spans="1:6">
      <c r="A541" s="22" t="s">
        <v>19</v>
      </c>
      <c r="B541" s="16" t="s">
        <v>20</v>
      </c>
      <c r="C541" s="25">
        <v>5082100</v>
      </c>
      <c r="D541" s="25">
        <v>4258900</v>
      </c>
      <c r="E541" s="25">
        <v>3023568.43</v>
      </c>
      <c r="F541" s="25">
        <v>70.994116555918197</v>
      </c>
    </row>
    <row r="542" spans="1:6">
      <c r="A542" s="22" t="s">
        <v>176</v>
      </c>
      <c r="B542" s="16" t="s">
        <v>35</v>
      </c>
      <c r="C542" s="25">
        <v>41752800</v>
      </c>
      <c r="D542" s="25">
        <v>31216450</v>
      </c>
      <c r="E542" s="25">
        <v>25819422.82</v>
      </c>
      <c r="F542" s="25">
        <v>82.710951501532051</v>
      </c>
    </row>
    <row r="543" spans="1:6">
      <c r="A543" s="22" t="s">
        <v>177</v>
      </c>
      <c r="B543" s="16" t="s">
        <v>36</v>
      </c>
      <c r="C543" s="25">
        <v>41752800</v>
      </c>
      <c r="D543" s="25">
        <v>31216450</v>
      </c>
      <c r="E543" s="25">
        <v>25819422.82</v>
      </c>
      <c r="F543" s="25">
        <v>82.710951501532051</v>
      </c>
    </row>
    <row r="544" spans="1:6" ht="46.8">
      <c r="A544" s="3" t="s">
        <v>161</v>
      </c>
      <c r="B544" s="4" t="s">
        <v>162</v>
      </c>
      <c r="C544" s="7">
        <v>2680500</v>
      </c>
      <c r="D544" s="7">
        <v>1958650</v>
      </c>
      <c r="E544" s="7">
        <v>1822753.8199999998</v>
      </c>
      <c r="F544" s="7">
        <v>93.061742526740346</v>
      </c>
    </row>
    <row r="545" spans="1:6">
      <c r="A545" s="22" t="s">
        <v>3</v>
      </c>
      <c r="B545" s="16" t="s">
        <v>4</v>
      </c>
      <c r="C545" s="25">
        <v>2680500</v>
      </c>
      <c r="D545" s="25">
        <v>1958650</v>
      </c>
      <c r="E545" s="25">
        <v>1822753.8199999998</v>
      </c>
      <c r="F545" s="25">
        <v>93.061742526740346</v>
      </c>
    </row>
    <row r="546" spans="1:6" ht="31.2">
      <c r="A546" s="22" t="s">
        <v>5</v>
      </c>
      <c r="B546" s="16" t="s">
        <v>6</v>
      </c>
      <c r="C546" s="25">
        <v>2265000</v>
      </c>
      <c r="D546" s="25">
        <v>1697100</v>
      </c>
      <c r="E546" s="25">
        <v>1697037.67</v>
      </c>
      <c r="F546" s="25">
        <v>99.996327264156491</v>
      </c>
    </row>
    <row r="547" spans="1:6">
      <c r="A547" s="22" t="s">
        <v>7</v>
      </c>
      <c r="B547" s="16" t="s">
        <v>8</v>
      </c>
      <c r="C547" s="25">
        <v>1856600</v>
      </c>
      <c r="D547" s="25">
        <v>1389790</v>
      </c>
      <c r="E547" s="25">
        <v>1389774.16</v>
      </c>
      <c r="F547" s="25">
        <v>99.998860259463655</v>
      </c>
    </row>
    <row r="548" spans="1:6">
      <c r="A548" s="22" t="s">
        <v>9</v>
      </c>
      <c r="B548" s="16" t="s">
        <v>10</v>
      </c>
      <c r="C548" s="25">
        <v>1856600</v>
      </c>
      <c r="D548" s="25">
        <v>1389790</v>
      </c>
      <c r="E548" s="25">
        <v>1389774.16</v>
      </c>
      <c r="F548" s="25">
        <v>99.998860259463655</v>
      </c>
    </row>
    <row r="549" spans="1:6">
      <c r="A549" s="22" t="s">
        <v>11</v>
      </c>
      <c r="B549" s="16" t="s">
        <v>12</v>
      </c>
      <c r="C549" s="25">
        <v>408400</v>
      </c>
      <c r="D549" s="25">
        <v>307310</v>
      </c>
      <c r="E549" s="25">
        <v>307263.51</v>
      </c>
      <c r="F549" s="25">
        <v>99.984871953402106</v>
      </c>
    </row>
    <row r="550" spans="1:6">
      <c r="A550" s="22" t="s">
        <v>13</v>
      </c>
      <c r="B550" s="16" t="s">
        <v>14</v>
      </c>
      <c r="C550" s="25">
        <v>387100</v>
      </c>
      <c r="D550" s="25">
        <v>239252</v>
      </c>
      <c r="E550" s="25">
        <v>111597</v>
      </c>
      <c r="F550" s="25">
        <v>46.644124187049641</v>
      </c>
    </row>
    <row r="551" spans="1:6" ht="31.2">
      <c r="A551" s="22" t="s">
        <v>15</v>
      </c>
      <c r="B551" s="16" t="s">
        <v>16</v>
      </c>
      <c r="C551" s="25">
        <v>226500</v>
      </c>
      <c r="D551" s="25">
        <v>127072</v>
      </c>
      <c r="E551" s="25">
        <v>104407</v>
      </c>
      <c r="F551" s="25">
        <v>82.163655250566606</v>
      </c>
    </row>
    <row r="552" spans="1:6">
      <c r="A552" s="22" t="s">
        <v>19</v>
      </c>
      <c r="B552" s="16" t="s">
        <v>20</v>
      </c>
      <c r="C552" s="25">
        <v>148100</v>
      </c>
      <c r="D552" s="25">
        <v>101180</v>
      </c>
      <c r="E552" s="25">
        <v>6802</v>
      </c>
      <c r="F552" s="25">
        <v>6.7226724649140142</v>
      </c>
    </row>
    <row r="553" spans="1:6">
      <c r="A553" s="22" t="s">
        <v>21</v>
      </c>
      <c r="B553" s="16" t="s">
        <v>22</v>
      </c>
      <c r="C553" s="25">
        <v>6000</v>
      </c>
      <c r="D553" s="25">
        <v>4500</v>
      </c>
      <c r="E553" s="25">
        <v>388</v>
      </c>
      <c r="F553" s="25">
        <v>8.6222222222222236</v>
      </c>
    </row>
    <row r="554" spans="1:6" ht="46.8">
      <c r="A554" s="22" t="s">
        <v>29</v>
      </c>
      <c r="B554" s="16" t="s">
        <v>30</v>
      </c>
      <c r="C554" s="25">
        <v>6500</v>
      </c>
      <c r="D554" s="25">
        <v>6500</v>
      </c>
      <c r="E554" s="25">
        <v>0</v>
      </c>
      <c r="F554" s="25">
        <v>0</v>
      </c>
    </row>
    <row r="555" spans="1:6" ht="46.8">
      <c r="A555" s="22" t="s">
        <v>31</v>
      </c>
      <c r="B555" s="16" t="s">
        <v>32</v>
      </c>
      <c r="C555" s="25">
        <v>6500</v>
      </c>
      <c r="D555" s="25">
        <v>6500</v>
      </c>
      <c r="E555" s="25">
        <v>0</v>
      </c>
      <c r="F555" s="25">
        <v>0</v>
      </c>
    </row>
    <row r="556" spans="1:6">
      <c r="A556" s="22" t="s">
        <v>176</v>
      </c>
      <c r="B556" s="16" t="s">
        <v>35</v>
      </c>
      <c r="C556" s="25">
        <v>20000</v>
      </c>
      <c r="D556" s="25">
        <v>15228</v>
      </c>
      <c r="E556" s="25">
        <v>8000</v>
      </c>
      <c r="F556" s="25">
        <v>52.534804307853953</v>
      </c>
    </row>
    <row r="557" spans="1:6">
      <c r="A557" s="22" t="s">
        <v>177</v>
      </c>
      <c r="B557" s="16" t="s">
        <v>36</v>
      </c>
      <c r="C557" s="25">
        <v>20000</v>
      </c>
      <c r="D557" s="25">
        <v>15228</v>
      </c>
      <c r="E557" s="25">
        <v>8000</v>
      </c>
      <c r="F557" s="25">
        <v>52.534804307853953</v>
      </c>
    </row>
    <row r="558" spans="1:6">
      <c r="A558" s="22" t="s">
        <v>37</v>
      </c>
      <c r="B558" s="16" t="s">
        <v>38</v>
      </c>
      <c r="C558" s="25">
        <v>8400</v>
      </c>
      <c r="D558" s="25">
        <v>7070</v>
      </c>
      <c r="E558" s="25">
        <v>6119.15</v>
      </c>
      <c r="F558" s="25">
        <v>86.55091937765205</v>
      </c>
    </row>
    <row r="559" spans="1:6" ht="62.4">
      <c r="A559" s="21" t="s">
        <v>59</v>
      </c>
      <c r="B559" s="15" t="s">
        <v>60</v>
      </c>
      <c r="C559" s="24">
        <v>2376500</v>
      </c>
      <c r="D559" s="24">
        <v>1791600</v>
      </c>
      <c r="E559" s="24">
        <v>1747261.8199999998</v>
      </c>
      <c r="F559" s="24">
        <v>97.52521879883902</v>
      </c>
    </row>
    <row r="560" spans="1:6">
      <c r="A560" s="22" t="s">
        <v>3</v>
      </c>
      <c r="B560" s="16" t="s">
        <v>4</v>
      </c>
      <c r="C560" s="25">
        <v>2376500</v>
      </c>
      <c r="D560" s="25">
        <v>1791600</v>
      </c>
      <c r="E560" s="25">
        <v>1747261.8199999998</v>
      </c>
      <c r="F560" s="25">
        <v>97.52521879883902</v>
      </c>
    </row>
    <row r="561" spans="1:6" ht="31.2">
      <c r="A561" s="22" t="s">
        <v>5</v>
      </c>
      <c r="B561" s="16" t="s">
        <v>6</v>
      </c>
      <c r="C561" s="25">
        <v>2265000</v>
      </c>
      <c r="D561" s="25">
        <v>1697100</v>
      </c>
      <c r="E561" s="25">
        <v>1697037.67</v>
      </c>
      <c r="F561" s="25">
        <v>99.996327264156491</v>
      </c>
    </row>
    <row r="562" spans="1:6">
      <c r="A562" s="22" t="s">
        <v>7</v>
      </c>
      <c r="B562" s="16" t="s">
        <v>8</v>
      </c>
      <c r="C562" s="25">
        <v>1856600</v>
      </c>
      <c r="D562" s="25">
        <v>1389790</v>
      </c>
      <c r="E562" s="25">
        <v>1389774.16</v>
      </c>
      <c r="F562" s="25">
        <v>99.998860259463655</v>
      </c>
    </row>
    <row r="563" spans="1:6">
      <c r="A563" s="22" t="s">
        <v>9</v>
      </c>
      <c r="B563" s="16" t="s">
        <v>10</v>
      </c>
      <c r="C563" s="25">
        <v>1856600</v>
      </c>
      <c r="D563" s="25">
        <v>1389790</v>
      </c>
      <c r="E563" s="25">
        <v>1389774.16</v>
      </c>
      <c r="F563" s="25">
        <v>99.998860259463655</v>
      </c>
    </row>
    <row r="564" spans="1:6">
      <c r="A564" s="22" t="s">
        <v>11</v>
      </c>
      <c r="B564" s="16" t="s">
        <v>12</v>
      </c>
      <c r="C564" s="25">
        <v>408400</v>
      </c>
      <c r="D564" s="25">
        <v>307310</v>
      </c>
      <c r="E564" s="25">
        <v>307263.51</v>
      </c>
      <c r="F564" s="25">
        <v>99.984871953402106</v>
      </c>
    </row>
    <row r="565" spans="1:6">
      <c r="A565" s="22" t="s">
        <v>13</v>
      </c>
      <c r="B565" s="16" t="s">
        <v>14</v>
      </c>
      <c r="C565" s="25">
        <v>103100</v>
      </c>
      <c r="D565" s="25">
        <v>87430</v>
      </c>
      <c r="E565" s="25">
        <v>44105</v>
      </c>
      <c r="F565" s="25">
        <v>50.446071142628391</v>
      </c>
    </row>
    <row r="566" spans="1:6" ht="31.2">
      <c r="A566" s="22" t="s">
        <v>15</v>
      </c>
      <c r="B566" s="16" t="s">
        <v>16</v>
      </c>
      <c r="C566" s="25">
        <v>50000</v>
      </c>
      <c r="D566" s="25">
        <v>50000</v>
      </c>
      <c r="E566" s="25">
        <v>37035</v>
      </c>
      <c r="F566" s="25">
        <v>74.070000000000007</v>
      </c>
    </row>
    <row r="567" spans="1:6">
      <c r="A567" s="22" t="s">
        <v>19</v>
      </c>
      <c r="B567" s="16" t="s">
        <v>20</v>
      </c>
      <c r="C567" s="25">
        <v>40600</v>
      </c>
      <c r="D567" s="25">
        <v>26430</v>
      </c>
      <c r="E567" s="25">
        <v>6682</v>
      </c>
      <c r="F567" s="25">
        <v>25.281876655315926</v>
      </c>
    </row>
    <row r="568" spans="1:6">
      <c r="A568" s="22" t="s">
        <v>21</v>
      </c>
      <c r="B568" s="16" t="s">
        <v>22</v>
      </c>
      <c r="C568" s="25">
        <v>6000</v>
      </c>
      <c r="D568" s="25">
        <v>4500</v>
      </c>
      <c r="E568" s="25">
        <v>388</v>
      </c>
      <c r="F568" s="25">
        <v>8.6222222222222236</v>
      </c>
    </row>
    <row r="569" spans="1:6" ht="46.8">
      <c r="A569" s="22" t="s">
        <v>29</v>
      </c>
      <c r="B569" s="16" t="s">
        <v>30</v>
      </c>
      <c r="C569" s="25">
        <v>6500</v>
      </c>
      <c r="D569" s="25">
        <v>6500</v>
      </c>
      <c r="E569" s="25">
        <v>0</v>
      </c>
      <c r="F569" s="25">
        <v>0</v>
      </c>
    </row>
    <row r="570" spans="1:6" ht="46.8">
      <c r="A570" s="22" t="s">
        <v>31</v>
      </c>
      <c r="B570" s="16" t="s">
        <v>32</v>
      </c>
      <c r="C570" s="25">
        <v>6500</v>
      </c>
      <c r="D570" s="25">
        <v>6500</v>
      </c>
      <c r="E570" s="25">
        <v>0</v>
      </c>
      <c r="F570" s="25">
        <v>0</v>
      </c>
    </row>
    <row r="571" spans="1:6">
      <c r="A571" s="22" t="s">
        <v>37</v>
      </c>
      <c r="B571" s="16" t="s">
        <v>38</v>
      </c>
      <c r="C571" s="25">
        <v>8400</v>
      </c>
      <c r="D571" s="25">
        <v>7070</v>
      </c>
      <c r="E571" s="25">
        <v>6119.15</v>
      </c>
      <c r="F571" s="25">
        <v>86.55091937765205</v>
      </c>
    </row>
    <row r="572" spans="1:6" ht="31.2">
      <c r="A572" s="21" t="s">
        <v>43</v>
      </c>
      <c r="B572" s="15" t="s">
        <v>44</v>
      </c>
      <c r="C572" s="24">
        <v>99000</v>
      </c>
      <c r="D572" s="24">
        <v>74250</v>
      </c>
      <c r="E572" s="24">
        <v>0</v>
      </c>
      <c r="F572" s="24">
        <v>0</v>
      </c>
    </row>
    <row r="573" spans="1:6">
      <c r="A573" s="22" t="s">
        <v>3</v>
      </c>
      <c r="B573" s="16" t="s">
        <v>4</v>
      </c>
      <c r="C573" s="25">
        <v>99000</v>
      </c>
      <c r="D573" s="25">
        <v>74250</v>
      </c>
      <c r="E573" s="25">
        <v>0</v>
      </c>
      <c r="F573" s="25">
        <v>0</v>
      </c>
    </row>
    <row r="574" spans="1:6">
      <c r="A574" s="22" t="s">
        <v>13</v>
      </c>
      <c r="B574" s="16" t="s">
        <v>14</v>
      </c>
      <c r="C574" s="25">
        <v>99000</v>
      </c>
      <c r="D574" s="25">
        <v>74250</v>
      </c>
      <c r="E574" s="25">
        <v>0</v>
      </c>
      <c r="F574" s="25">
        <v>0</v>
      </c>
    </row>
    <row r="575" spans="1:6">
      <c r="A575" s="22" t="s">
        <v>19</v>
      </c>
      <c r="B575" s="16" t="s">
        <v>20</v>
      </c>
      <c r="C575" s="25">
        <v>99000</v>
      </c>
      <c r="D575" s="25">
        <v>74250</v>
      </c>
      <c r="E575" s="25">
        <v>0</v>
      </c>
      <c r="F575" s="25">
        <v>0</v>
      </c>
    </row>
    <row r="576" spans="1:6" ht="31.2">
      <c r="A576" s="21" t="s">
        <v>207</v>
      </c>
      <c r="B576" s="15" t="s">
        <v>49</v>
      </c>
      <c r="C576" s="24">
        <v>205000</v>
      </c>
      <c r="D576" s="24">
        <v>92800</v>
      </c>
      <c r="E576" s="24">
        <v>75492</v>
      </c>
      <c r="F576" s="24">
        <v>81.349137931034491</v>
      </c>
    </row>
    <row r="577" spans="1:6">
      <c r="A577" s="22" t="s">
        <v>3</v>
      </c>
      <c r="B577" s="16" t="s">
        <v>4</v>
      </c>
      <c r="C577" s="25">
        <v>205000</v>
      </c>
      <c r="D577" s="25">
        <v>92800</v>
      </c>
      <c r="E577" s="25">
        <v>75492</v>
      </c>
      <c r="F577" s="25">
        <v>81.349137931034491</v>
      </c>
    </row>
    <row r="578" spans="1:6">
      <c r="A578" s="22" t="s">
        <v>13</v>
      </c>
      <c r="B578" s="16" t="s">
        <v>14</v>
      </c>
      <c r="C578" s="25">
        <v>185000</v>
      </c>
      <c r="D578" s="25">
        <v>77572</v>
      </c>
      <c r="E578" s="25">
        <v>67492</v>
      </c>
      <c r="F578" s="25">
        <v>87.005620584747078</v>
      </c>
    </row>
    <row r="579" spans="1:6" ht="31.2">
      <c r="A579" s="22" t="s">
        <v>15</v>
      </c>
      <c r="B579" s="16" t="s">
        <v>16</v>
      </c>
      <c r="C579" s="25">
        <v>176500</v>
      </c>
      <c r="D579" s="25">
        <v>77072</v>
      </c>
      <c r="E579" s="25">
        <v>67372</v>
      </c>
      <c r="F579" s="25">
        <v>87.414365787834754</v>
      </c>
    </row>
    <row r="580" spans="1:6">
      <c r="A580" s="22" t="s">
        <v>19</v>
      </c>
      <c r="B580" s="16" t="s">
        <v>20</v>
      </c>
      <c r="C580" s="25">
        <v>8500</v>
      </c>
      <c r="D580" s="25">
        <v>500</v>
      </c>
      <c r="E580" s="25">
        <v>120</v>
      </c>
      <c r="F580" s="25">
        <v>24</v>
      </c>
    </row>
    <row r="581" spans="1:6">
      <c r="A581" s="22" t="s">
        <v>176</v>
      </c>
      <c r="B581" s="16" t="s">
        <v>35</v>
      </c>
      <c r="C581" s="25">
        <v>20000</v>
      </c>
      <c r="D581" s="25">
        <v>15228</v>
      </c>
      <c r="E581" s="25">
        <v>8000</v>
      </c>
      <c r="F581" s="25">
        <v>52.534804307853953</v>
      </c>
    </row>
    <row r="582" spans="1:6">
      <c r="A582" s="22" t="s">
        <v>177</v>
      </c>
      <c r="B582" s="16" t="s">
        <v>36</v>
      </c>
      <c r="C582" s="25">
        <v>20000</v>
      </c>
      <c r="D582" s="25">
        <v>15228</v>
      </c>
      <c r="E582" s="25">
        <v>8000</v>
      </c>
      <c r="F582" s="25">
        <v>52.534804307853953</v>
      </c>
    </row>
    <row r="583" spans="1:6" ht="46.8">
      <c r="A583" s="3" t="s">
        <v>92</v>
      </c>
      <c r="B583" s="4" t="s">
        <v>128</v>
      </c>
      <c r="C583" s="7">
        <v>56726300</v>
      </c>
      <c r="D583" s="7">
        <v>43872200</v>
      </c>
      <c r="E583" s="7">
        <v>37504034.560000002</v>
      </c>
      <c r="F583" s="7">
        <v>85.484736484607566</v>
      </c>
    </row>
    <row r="584" spans="1:6">
      <c r="A584" s="22" t="s">
        <v>3</v>
      </c>
      <c r="B584" s="16" t="s">
        <v>4</v>
      </c>
      <c r="C584" s="25">
        <v>56726300</v>
      </c>
      <c r="D584" s="25">
        <v>43872200</v>
      </c>
      <c r="E584" s="25">
        <v>37504034.560000002</v>
      </c>
      <c r="F584" s="25">
        <v>85.484736484607566</v>
      </c>
    </row>
    <row r="585" spans="1:6" ht="31.2">
      <c r="A585" s="22" t="s">
        <v>5</v>
      </c>
      <c r="B585" s="16" t="s">
        <v>6</v>
      </c>
      <c r="C585" s="25">
        <v>50634600</v>
      </c>
      <c r="D585" s="25">
        <v>38875100</v>
      </c>
      <c r="E585" s="25">
        <v>34299389.030000001</v>
      </c>
      <c r="F585" s="25">
        <v>88.229712669549414</v>
      </c>
    </row>
    <row r="586" spans="1:6">
      <c r="A586" s="22" t="s">
        <v>7</v>
      </c>
      <c r="B586" s="16" t="s">
        <v>8</v>
      </c>
      <c r="C586" s="25">
        <v>41507400</v>
      </c>
      <c r="D586" s="25">
        <v>31851700</v>
      </c>
      <c r="E586" s="25">
        <v>28064228.959999997</v>
      </c>
      <c r="F586" s="25">
        <v>88.109045859404659</v>
      </c>
    </row>
    <row r="587" spans="1:6">
      <c r="A587" s="22" t="s">
        <v>9</v>
      </c>
      <c r="B587" s="16" t="s">
        <v>10</v>
      </c>
      <c r="C587" s="25">
        <v>41507400</v>
      </c>
      <c r="D587" s="25">
        <v>31851700</v>
      </c>
      <c r="E587" s="25">
        <v>28064228.959999997</v>
      </c>
      <c r="F587" s="25">
        <v>88.109045859404659</v>
      </c>
    </row>
    <row r="588" spans="1:6">
      <c r="A588" s="22" t="s">
        <v>11</v>
      </c>
      <c r="B588" s="16" t="s">
        <v>12</v>
      </c>
      <c r="C588" s="25">
        <v>9127200</v>
      </c>
      <c r="D588" s="25">
        <v>7023400</v>
      </c>
      <c r="E588" s="25">
        <v>6235160.0699999994</v>
      </c>
      <c r="F588" s="25">
        <v>88.776946635532639</v>
      </c>
    </row>
    <row r="589" spans="1:6">
      <c r="A589" s="22" t="s">
        <v>13</v>
      </c>
      <c r="B589" s="16" t="s">
        <v>14</v>
      </c>
      <c r="C589" s="25">
        <v>6088100</v>
      </c>
      <c r="D589" s="25">
        <v>4994100</v>
      </c>
      <c r="E589" s="25">
        <v>3202419.5399999996</v>
      </c>
      <c r="F589" s="25">
        <v>64.124057187481213</v>
      </c>
    </row>
    <row r="590" spans="1:6" ht="31.2">
      <c r="A590" s="22" t="s">
        <v>15</v>
      </c>
      <c r="B590" s="16" t="s">
        <v>16</v>
      </c>
      <c r="C590" s="25">
        <v>711600</v>
      </c>
      <c r="D590" s="25">
        <v>618100</v>
      </c>
      <c r="E590" s="25">
        <v>333909.40000000002</v>
      </c>
      <c r="F590" s="25">
        <v>54.021905840478887</v>
      </c>
    </row>
    <row r="591" spans="1:6">
      <c r="A591" s="22" t="s">
        <v>19</v>
      </c>
      <c r="B591" s="16" t="s">
        <v>20</v>
      </c>
      <c r="C591" s="25">
        <v>2041000</v>
      </c>
      <c r="D591" s="25">
        <v>1895500</v>
      </c>
      <c r="E591" s="25">
        <v>1517516.1099999999</v>
      </c>
      <c r="F591" s="25">
        <v>80.058882089158516</v>
      </c>
    </row>
    <row r="592" spans="1:6">
      <c r="A592" s="22" t="s">
        <v>21</v>
      </c>
      <c r="B592" s="16" t="s">
        <v>22</v>
      </c>
      <c r="C592" s="25">
        <v>129200</v>
      </c>
      <c r="D592" s="25">
        <v>129200</v>
      </c>
      <c r="E592" s="25">
        <v>17770.010000000002</v>
      </c>
      <c r="F592" s="25">
        <v>13.75387770897833</v>
      </c>
    </row>
    <row r="593" spans="1:6" ht="31.2">
      <c r="A593" s="22" t="s">
        <v>166</v>
      </c>
      <c r="B593" s="16" t="s">
        <v>23</v>
      </c>
      <c r="C593" s="25">
        <v>3196000</v>
      </c>
      <c r="D593" s="25">
        <v>2341000</v>
      </c>
      <c r="E593" s="25">
        <v>1323124.0199999998</v>
      </c>
      <c r="F593" s="25">
        <v>56.519607859888929</v>
      </c>
    </row>
    <row r="594" spans="1:6">
      <c r="A594" s="22" t="s">
        <v>167</v>
      </c>
      <c r="B594" s="16" t="s">
        <v>24</v>
      </c>
      <c r="C594" s="25">
        <v>1029000</v>
      </c>
      <c r="D594" s="25">
        <v>748600</v>
      </c>
      <c r="E594" s="25">
        <v>525924.64</v>
      </c>
      <c r="F594" s="25">
        <v>70.254426930269844</v>
      </c>
    </row>
    <row r="595" spans="1:6" ht="31.2">
      <c r="A595" s="22" t="s">
        <v>168</v>
      </c>
      <c r="B595" s="16" t="s">
        <v>25</v>
      </c>
      <c r="C595" s="25">
        <v>67800</v>
      </c>
      <c r="D595" s="25">
        <v>52500</v>
      </c>
      <c r="E595" s="25">
        <v>35255.369999999995</v>
      </c>
      <c r="F595" s="25">
        <v>67.153085714285709</v>
      </c>
    </row>
    <row r="596" spans="1:6">
      <c r="A596" s="22" t="s">
        <v>169</v>
      </c>
      <c r="B596" s="16" t="s">
        <v>26</v>
      </c>
      <c r="C596" s="25">
        <v>1152300</v>
      </c>
      <c r="D596" s="25">
        <v>864100</v>
      </c>
      <c r="E596" s="25">
        <v>382482.16</v>
      </c>
      <c r="F596" s="25">
        <v>44.263645411410714</v>
      </c>
    </row>
    <row r="597" spans="1:6">
      <c r="A597" s="22" t="s">
        <v>170</v>
      </c>
      <c r="B597" s="16" t="s">
        <v>27</v>
      </c>
      <c r="C597" s="25">
        <v>761800</v>
      </c>
      <c r="D597" s="25">
        <v>494200</v>
      </c>
      <c r="E597" s="25">
        <v>207105.87</v>
      </c>
      <c r="F597" s="25">
        <v>41.907298664508296</v>
      </c>
    </row>
    <row r="598" spans="1:6" ht="31.2">
      <c r="A598" s="22" t="s">
        <v>171</v>
      </c>
      <c r="B598" s="16" t="s">
        <v>28</v>
      </c>
      <c r="C598" s="25">
        <v>185100</v>
      </c>
      <c r="D598" s="25">
        <v>181600</v>
      </c>
      <c r="E598" s="25">
        <v>172355.97999999998</v>
      </c>
      <c r="F598" s="25">
        <v>94.909680616740076</v>
      </c>
    </row>
    <row r="599" spans="1:6" ht="46.8">
      <c r="A599" s="22" t="s">
        <v>29</v>
      </c>
      <c r="B599" s="16" t="s">
        <v>30</v>
      </c>
      <c r="C599" s="25">
        <v>10300</v>
      </c>
      <c r="D599" s="25">
        <v>10300</v>
      </c>
      <c r="E599" s="25">
        <v>10100</v>
      </c>
      <c r="F599" s="25">
        <v>98.05825242718447</v>
      </c>
    </row>
    <row r="600" spans="1:6" ht="46.8">
      <c r="A600" s="22" t="s">
        <v>31</v>
      </c>
      <c r="B600" s="16" t="s">
        <v>32</v>
      </c>
      <c r="C600" s="25">
        <v>10300</v>
      </c>
      <c r="D600" s="25">
        <v>10300</v>
      </c>
      <c r="E600" s="25">
        <v>10100</v>
      </c>
      <c r="F600" s="25">
        <v>98.05825242718447</v>
      </c>
    </row>
    <row r="601" spans="1:6">
      <c r="A601" s="22" t="s">
        <v>37</v>
      </c>
      <c r="B601" s="16" t="s">
        <v>38</v>
      </c>
      <c r="C601" s="25">
        <v>3600</v>
      </c>
      <c r="D601" s="25">
        <v>3000</v>
      </c>
      <c r="E601" s="25">
        <v>2225.9899999999998</v>
      </c>
      <c r="F601" s="25">
        <v>74.199666666666658</v>
      </c>
    </row>
    <row r="602" spans="1:6" ht="62.4">
      <c r="A602" s="21" t="s">
        <v>59</v>
      </c>
      <c r="B602" s="15" t="s">
        <v>60</v>
      </c>
      <c r="C602" s="24">
        <v>1007100</v>
      </c>
      <c r="D602" s="24">
        <v>775400</v>
      </c>
      <c r="E602" s="24">
        <v>696566.11</v>
      </c>
      <c r="F602" s="24">
        <v>89.833132576734585</v>
      </c>
    </row>
    <row r="603" spans="1:6">
      <c r="A603" s="22" t="s">
        <v>3</v>
      </c>
      <c r="B603" s="16" t="s">
        <v>4</v>
      </c>
      <c r="C603" s="25">
        <v>1007100</v>
      </c>
      <c r="D603" s="25">
        <v>775400</v>
      </c>
      <c r="E603" s="25">
        <v>696566.11</v>
      </c>
      <c r="F603" s="25">
        <v>89.833132576734585</v>
      </c>
    </row>
    <row r="604" spans="1:6" ht="31.2">
      <c r="A604" s="22" t="s">
        <v>5</v>
      </c>
      <c r="B604" s="16" t="s">
        <v>6</v>
      </c>
      <c r="C604" s="25">
        <v>979400</v>
      </c>
      <c r="D604" s="25">
        <v>750900</v>
      </c>
      <c r="E604" s="25">
        <v>683800.12</v>
      </c>
      <c r="F604" s="25">
        <v>91.06407244639766</v>
      </c>
    </row>
    <row r="605" spans="1:6">
      <c r="A605" s="22" t="s">
        <v>7</v>
      </c>
      <c r="B605" s="16" t="s">
        <v>8</v>
      </c>
      <c r="C605" s="25">
        <v>802900</v>
      </c>
      <c r="D605" s="25">
        <v>615400</v>
      </c>
      <c r="E605" s="25">
        <v>560491.91</v>
      </c>
      <c r="F605" s="25">
        <v>91.07765843353917</v>
      </c>
    </row>
    <row r="606" spans="1:6">
      <c r="A606" s="22" t="s">
        <v>9</v>
      </c>
      <c r="B606" s="16" t="s">
        <v>10</v>
      </c>
      <c r="C606" s="25">
        <v>802900</v>
      </c>
      <c r="D606" s="25">
        <v>615400</v>
      </c>
      <c r="E606" s="25">
        <v>560491.91</v>
      </c>
      <c r="F606" s="25">
        <v>91.07765843353917</v>
      </c>
    </row>
    <row r="607" spans="1:6">
      <c r="A607" s="22" t="s">
        <v>11</v>
      </c>
      <c r="B607" s="16" t="s">
        <v>12</v>
      </c>
      <c r="C607" s="25">
        <v>176500</v>
      </c>
      <c r="D607" s="25">
        <v>135500</v>
      </c>
      <c r="E607" s="25">
        <v>123308.21</v>
      </c>
      <c r="F607" s="25">
        <v>91.002369003690049</v>
      </c>
    </row>
    <row r="608" spans="1:6">
      <c r="A608" s="22" t="s">
        <v>13</v>
      </c>
      <c r="B608" s="16" t="s">
        <v>14</v>
      </c>
      <c r="C608" s="25">
        <v>24100</v>
      </c>
      <c r="D608" s="25">
        <v>21500</v>
      </c>
      <c r="E608" s="25">
        <v>10540</v>
      </c>
      <c r="F608" s="25">
        <v>49.02325581395349</v>
      </c>
    </row>
    <row r="609" spans="1:6" ht="31.2">
      <c r="A609" s="22" t="s">
        <v>15</v>
      </c>
      <c r="B609" s="16" t="s">
        <v>16</v>
      </c>
      <c r="C609" s="25">
        <v>12000</v>
      </c>
      <c r="D609" s="25">
        <v>10000</v>
      </c>
      <c r="E609" s="25">
        <v>5000</v>
      </c>
      <c r="F609" s="25">
        <v>50</v>
      </c>
    </row>
    <row r="610" spans="1:6">
      <c r="A610" s="22" t="s">
        <v>19</v>
      </c>
      <c r="B610" s="16" t="s">
        <v>20</v>
      </c>
      <c r="C610" s="25">
        <v>12100</v>
      </c>
      <c r="D610" s="25">
        <v>11500</v>
      </c>
      <c r="E610" s="25">
        <v>5540</v>
      </c>
      <c r="F610" s="25">
        <v>48.173913043478258</v>
      </c>
    </row>
    <row r="611" spans="1:6">
      <c r="A611" s="22" t="s">
        <v>37</v>
      </c>
      <c r="B611" s="16" t="s">
        <v>38</v>
      </c>
      <c r="C611" s="25">
        <v>3600</v>
      </c>
      <c r="D611" s="25">
        <v>3000</v>
      </c>
      <c r="E611" s="25">
        <v>2225.9899999999998</v>
      </c>
      <c r="F611" s="25">
        <v>74.199666666666658</v>
      </c>
    </row>
    <row r="612" spans="1:6" ht="31.2">
      <c r="A612" s="21" t="s">
        <v>43</v>
      </c>
      <c r="B612" s="15" t="s">
        <v>44</v>
      </c>
      <c r="C612" s="24">
        <v>99000</v>
      </c>
      <c r="D612" s="24">
        <v>99000</v>
      </c>
      <c r="E612" s="24">
        <v>94810</v>
      </c>
      <c r="F612" s="24">
        <v>95.767676767676761</v>
      </c>
    </row>
    <row r="613" spans="1:6">
      <c r="A613" s="22" t="s">
        <v>3</v>
      </c>
      <c r="B613" s="16" t="s">
        <v>4</v>
      </c>
      <c r="C613" s="25">
        <v>99000</v>
      </c>
      <c r="D613" s="25">
        <v>99000</v>
      </c>
      <c r="E613" s="25">
        <v>94810</v>
      </c>
      <c r="F613" s="25">
        <v>95.767676767676761</v>
      </c>
    </row>
    <row r="614" spans="1:6">
      <c r="A614" s="22" t="s">
        <v>13</v>
      </c>
      <c r="B614" s="16" t="s">
        <v>14</v>
      </c>
      <c r="C614" s="25">
        <v>99000</v>
      </c>
      <c r="D614" s="25">
        <v>99000</v>
      </c>
      <c r="E614" s="25">
        <v>94810</v>
      </c>
      <c r="F614" s="25">
        <v>95.767676767676761</v>
      </c>
    </row>
    <row r="615" spans="1:6">
      <c r="A615" s="22" t="s">
        <v>19</v>
      </c>
      <c r="B615" s="16" t="s">
        <v>20</v>
      </c>
      <c r="C615" s="25">
        <v>99000</v>
      </c>
      <c r="D615" s="25">
        <v>99000</v>
      </c>
      <c r="E615" s="25">
        <v>94810</v>
      </c>
      <c r="F615" s="25">
        <v>95.767676767676761</v>
      </c>
    </row>
    <row r="616" spans="1:6" ht="31.2">
      <c r="A616" s="21" t="s">
        <v>93</v>
      </c>
      <c r="B616" s="15" t="s">
        <v>94</v>
      </c>
      <c r="C616" s="24">
        <v>25824300</v>
      </c>
      <c r="D616" s="24">
        <v>19330500</v>
      </c>
      <c r="E616" s="24">
        <v>17561254.289999999</v>
      </c>
      <c r="F616" s="24">
        <v>90.847387755102034</v>
      </c>
    </row>
    <row r="617" spans="1:6">
      <c r="A617" s="22" t="s">
        <v>3</v>
      </c>
      <c r="B617" s="16" t="s">
        <v>4</v>
      </c>
      <c r="C617" s="25">
        <v>25824300</v>
      </c>
      <c r="D617" s="25">
        <v>19330500</v>
      </c>
      <c r="E617" s="25">
        <v>17561254.289999999</v>
      </c>
      <c r="F617" s="25">
        <v>90.847387755102034</v>
      </c>
    </row>
    <row r="618" spans="1:6" ht="31.2">
      <c r="A618" s="22" t="s">
        <v>5</v>
      </c>
      <c r="B618" s="16" t="s">
        <v>6</v>
      </c>
      <c r="C618" s="25">
        <v>25065000</v>
      </c>
      <c r="D618" s="25">
        <v>18763400</v>
      </c>
      <c r="E618" s="25">
        <v>17347758.789999999</v>
      </c>
      <c r="F618" s="25">
        <v>92.455305488344337</v>
      </c>
    </row>
    <row r="619" spans="1:6">
      <c r="A619" s="22" t="s">
        <v>7</v>
      </c>
      <c r="B619" s="16" t="s">
        <v>8</v>
      </c>
      <c r="C619" s="25">
        <v>20545100</v>
      </c>
      <c r="D619" s="25">
        <v>15363400</v>
      </c>
      <c r="E619" s="25">
        <v>14164581.73</v>
      </c>
      <c r="F619" s="25">
        <v>92.19692079878152</v>
      </c>
    </row>
    <row r="620" spans="1:6">
      <c r="A620" s="22" t="s">
        <v>9</v>
      </c>
      <c r="B620" s="16" t="s">
        <v>10</v>
      </c>
      <c r="C620" s="25">
        <v>20545100</v>
      </c>
      <c r="D620" s="25">
        <v>15363400</v>
      </c>
      <c r="E620" s="25">
        <v>14164581.73</v>
      </c>
      <c r="F620" s="25">
        <v>92.19692079878152</v>
      </c>
    </row>
    <row r="621" spans="1:6">
      <c r="A621" s="22" t="s">
        <v>11</v>
      </c>
      <c r="B621" s="16" t="s">
        <v>12</v>
      </c>
      <c r="C621" s="25">
        <v>4519900</v>
      </c>
      <c r="D621" s="25">
        <v>3400000</v>
      </c>
      <c r="E621" s="25">
        <v>3183177.06</v>
      </c>
      <c r="F621" s="25">
        <v>93.622854705882347</v>
      </c>
    </row>
    <row r="622" spans="1:6">
      <c r="A622" s="22" t="s">
        <v>13</v>
      </c>
      <c r="B622" s="16" t="s">
        <v>14</v>
      </c>
      <c r="C622" s="25">
        <v>759300</v>
      </c>
      <c r="D622" s="25">
        <v>567100</v>
      </c>
      <c r="E622" s="25">
        <v>213495.5</v>
      </c>
      <c r="F622" s="25">
        <v>37.646887674131548</v>
      </c>
    </row>
    <row r="623" spans="1:6">
      <c r="A623" s="22" t="s">
        <v>19</v>
      </c>
      <c r="B623" s="16" t="s">
        <v>20</v>
      </c>
      <c r="C623" s="25">
        <v>62000</v>
      </c>
      <c r="D623" s="25">
        <v>55000</v>
      </c>
      <c r="E623" s="25">
        <v>25091.99</v>
      </c>
      <c r="F623" s="25">
        <v>45.6218</v>
      </c>
    </row>
    <row r="624" spans="1:6">
      <c r="A624" s="22" t="s">
        <v>21</v>
      </c>
      <c r="B624" s="16" t="s">
        <v>22</v>
      </c>
      <c r="C624" s="25">
        <v>59600</v>
      </c>
      <c r="D624" s="25">
        <v>59600</v>
      </c>
      <c r="E624" s="25">
        <v>0</v>
      </c>
      <c r="F624" s="25">
        <v>0</v>
      </c>
    </row>
    <row r="625" spans="1:6" ht="31.2">
      <c r="A625" s="22" t="s">
        <v>166</v>
      </c>
      <c r="B625" s="16" t="s">
        <v>23</v>
      </c>
      <c r="C625" s="25">
        <v>636100</v>
      </c>
      <c r="D625" s="25">
        <v>450900</v>
      </c>
      <c r="E625" s="25">
        <v>186838.50999999998</v>
      </c>
      <c r="F625" s="25">
        <v>41.436795298292303</v>
      </c>
    </row>
    <row r="626" spans="1:6" ht="31.2">
      <c r="A626" s="22" t="s">
        <v>168</v>
      </c>
      <c r="B626" s="16" t="s">
        <v>25</v>
      </c>
      <c r="C626" s="25">
        <v>16000</v>
      </c>
      <c r="D626" s="25">
        <v>12500</v>
      </c>
      <c r="E626" s="25">
        <v>9106.0499999999993</v>
      </c>
      <c r="F626" s="25">
        <v>72.848399999999998</v>
      </c>
    </row>
    <row r="627" spans="1:6">
      <c r="A627" s="22" t="s">
        <v>169</v>
      </c>
      <c r="B627" s="16" t="s">
        <v>26</v>
      </c>
      <c r="C627" s="25">
        <v>302100</v>
      </c>
      <c r="D627" s="25">
        <v>227100</v>
      </c>
      <c r="E627" s="25">
        <v>88947.87</v>
      </c>
      <c r="F627" s="25">
        <v>39.166829590488774</v>
      </c>
    </row>
    <row r="628" spans="1:6">
      <c r="A628" s="22" t="s">
        <v>170</v>
      </c>
      <c r="B628" s="16" t="s">
        <v>27</v>
      </c>
      <c r="C628" s="25">
        <v>314500</v>
      </c>
      <c r="D628" s="25">
        <v>208500</v>
      </c>
      <c r="E628" s="25">
        <v>86287.56</v>
      </c>
      <c r="F628" s="25">
        <v>41.384920863309347</v>
      </c>
    </row>
    <row r="629" spans="1:6" ht="31.2">
      <c r="A629" s="22" t="s">
        <v>171</v>
      </c>
      <c r="B629" s="16" t="s">
        <v>28</v>
      </c>
      <c r="C629" s="25">
        <v>3500</v>
      </c>
      <c r="D629" s="25">
        <v>2800</v>
      </c>
      <c r="E629" s="25">
        <v>2497.0300000000002</v>
      </c>
      <c r="F629" s="25">
        <v>89.179642857142866</v>
      </c>
    </row>
    <row r="630" spans="1:6" ht="46.8">
      <c r="A630" s="22" t="s">
        <v>29</v>
      </c>
      <c r="B630" s="16" t="s">
        <v>30</v>
      </c>
      <c r="C630" s="25">
        <v>1600</v>
      </c>
      <c r="D630" s="25">
        <v>1600</v>
      </c>
      <c r="E630" s="25">
        <v>1565</v>
      </c>
      <c r="F630" s="25">
        <v>97.8125</v>
      </c>
    </row>
    <row r="631" spans="1:6" ht="46.8">
      <c r="A631" s="22" t="s">
        <v>31</v>
      </c>
      <c r="B631" s="16" t="s">
        <v>32</v>
      </c>
      <c r="C631" s="25">
        <v>1600</v>
      </c>
      <c r="D631" s="25">
        <v>1600</v>
      </c>
      <c r="E631" s="25">
        <v>1565</v>
      </c>
      <c r="F631" s="25">
        <v>97.8125</v>
      </c>
    </row>
    <row r="632" spans="1:6" ht="93.6">
      <c r="A632" s="21" t="s">
        <v>194</v>
      </c>
      <c r="B632" s="15" t="s">
        <v>76</v>
      </c>
      <c r="C632" s="24">
        <v>150000</v>
      </c>
      <c r="D632" s="24">
        <v>150000</v>
      </c>
      <c r="E632" s="24">
        <v>149320</v>
      </c>
      <c r="F632" s="24">
        <v>99.546666666666667</v>
      </c>
    </row>
    <row r="633" spans="1:6">
      <c r="A633" s="22" t="s">
        <v>3</v>
      </c>
      <c r="B633" s="16" t="s">
        <v>4</v>
      </c>
      <c r="C633" s="25">
        <v>150000</v>
      </c>
      <c r="D633" s="25">
        <v>150000</v>
      </c>
      <c r="E633" s="25">
        <v>149320</v>
      </c>
      <c r="F633" s="25">
        <v>99.546666666666667</v>
      </c>
    </row>
    <row r="634" spans="1:6" ht="31.2">
      <c r="A634" s="22" t="s">
        <v>5</v>
      </c>
      <c r="B634" s="16" t="s">
        <v>6</v>
      </c>
      <c r="C634" s="25">
        <v>130000</v>
      </c>
      <c r="D634" s="25">
        <v>130000</v>
      </c>
      <c r="E634" s="25">
        <v>129320</v>
      </c>
      <c r="F634" s="25">
        <v>99.476923076923072</v>
      </c>
    </row>
    <row r="635" spans="1:6">
      <c r="A635" s="22" t="s">
        <v>7</v>
      </c>
      <c r="B635" s="16" t="s">
        <v>8</v>
      </c>
      <c r="C635" s="25">
        <v>106000</v>
      </c>
      <c r="D635" s="25">
        <v>106000</v>
      </c>
      <c r="E635" s="25">
        <v>106000</v>
      </c>
      <c r="F635" s="25">
        <v>100</v>
      </c>
    </row>
    <row r="636" spans="1:6">
      <c r="A636" s="22" t="s">
        <v>9</v>
      </c>
      <c r="B636" s="16" t="s">
        <v>10</v>
      </c>
      <c r="C636" s="25">
        <v>106000</v>
      </c>
      <c r="D636" s="25">
        <v>106000</v>
      </c>
      <c r="E636" s="25">
        <v>106000</v>
      </c>
      <c r="F636" s="25">
        <v>100</v>
      </c>
    </row>
    <row r="637" spans="1:6">
      <c r="A637" s="22" t="s">
        <v>11</v>
      </c>
      <c r="B637" s="16" t="s">
        <v>12</v>
      </c>
      <c r="C637" s="25">
        <v>24000</v>
      </c>
      <c r="D637" s="25">
        <v>24000</v>
      </c>
      <c r="E637" s="25">
        <v>23320</v>
      </c>
      <c r="F637" s="25">
        <v>97.166666666666671</v>
      </c>
    </row>
    <row r="638" spans="1:6">
      <c r="A638" s="22" t="s">
        <v>13</v>
      </c>
      <c r="B638" s="16" t="s">
        <v>14</v>
      </c>
      <c r="C638" s="25">
        <v>20000</v>
      </c>
      <c r="D638" s="25">
        <v>20000</v>
      </c>
      <c r="E638" s="25">
        <v>20000</v>
      </c>
      <c r="F638" s="25">
        <v>100</v>
      </c>
    </row>
    <row r="639" spans="1:6" ht="31.2">
      <c r="A639" s="22" t="s">
        <v>15</v>
      </c>
      <c r="B639" s="16" t="s">
        <v>16</v>
      </c>
      <c r="C639" s="25">
        <v>20000</v>
      </c>
      <c r="D639" s="25">
        <v>20000</v>
      </c>
      <c r="E639" s="25">
        <v>20000</v>
      </c>
      <c r="F639" s="25">
        <v>100</v>
      </c>
    </row>
    <row r="640" spans="1:6">
      <c r="A640" s="21" t="s">
        <v>95</v>
      </c>
      <c r="B640" s="15" t="s">
        <v>96</v>
      </c>
      <c r="C640" s="24">
        <v>9580300</v>
      </c>
      <c r="D640" s="24">
        <v>7405900</v>
      </c>
      <c r="E640" s="24">
        <v>6417337.4100000011</v>
      </c>
      <c r="F640" s="24">
        <v>86.651688653641031</v>
      </c>
    </row>
    <row r="641" spans="1:6">
      <c r="A641" s="22" t="s">
        <v>3</v>
      </c>
      <c r="B641" s="16" t="s">
        <v>4</v>
      </c>
      <c r="C641" s="25">
        <v>9580300</v>
      </c>
      <c r="D641" s="25">
        <v>7405900</v>
      </c>
      <c r="E641" s="25">
        <v>6417337.4100000011</v>
      </c>
      <c r="F641" s="25">
        <v>86.651688653641031</v>
      </c>
    </row>
    <row r="642" spans="1:6" ht="31.2">
      <c r="A642" s="22" t="s">
        <v>5</v>
      </c>
      <c r="B642" s="16" t="s">
        <v>6</v>
      </c>
      <c r="C642" s="25">
        <v>7969400</v>
      </c>
      <c r="D642" s="25">
        <v>6164600</v>
      </c>
      <c r="E642" s="25">
        <v>5473167.8600000003</v>
      </c>
      <c r="F642" s="25">
        <v>88.783827985595181</v>
      </c>
    </row>
    <row r="643" spans="1:6">
      <c r="A643" s="22" t="s">
        <v>7</v>
      </c>
      <c r="B643" s="16" t="s">
        <v>8</v>
      </c>
      <c r="C643" s="25">
        <v>6535300</v>
      </c>
      <c r="D643" s="25">
        <v>5055900</v>
      </c>
      <c r="E643" s="25">
        <v>4492377.45</v>
      </c>
      <c r="F643" s="25">
        <v>88.854159496825488</v>
      </c>
    </row>
    <row r="644" spans="1:6">
      <c r="A644" s="22" t="s">
        <v>9</v>
      </c>
      <c r="B644" s="16" t="s">
        <v>10</v>
      </c>
      <c r="C644" s="25">
        <v>6535300</v>
      </c>
      <c r="D644" s="25">
        <v>5055900</v>
      </c>
      <c r="E644" s="25">
        <v>4492377.45</v>
      </c>
      <c r="F644" s="25">
        <v>88.854159496825488</v>
      </c>
    </row>
    <row r="645" spans="1:6">
      <c r="A645" s="22" t="s">
        <v>11</v>
      </c>
      <c r="B645" s="16" t="s">
        <v>12</v>
      </c>
      <c r="C645" s="25">
        <v>1434100</v>
      </c>
      <c r="D645" s="25">
        <v>1108700</v>
      </c>
      <c r="E645" s="25">
        <v>980790.41</v>
      </c>
      <c r="F645" s="25">
        <v>88.463101830973216</v>
      </c>
    </row>
    <row r="646" spans="1:6">
      <c r="A646" s="22" t="s">
        <v>13</v>
      </c>
      <c r="B646" s="16" t="s">
        <v>14</v>
      </c>
      <c r="C646" s="25">
        <v>1610900</v>
      </c>
      <c r="D646" s="25">
        <v>1241300</v>
      </c>
      <c r="E646" s="25">
        <v>944169.54999999993</v>
      </c>
      <c r="F646" s="25">
        <v>76.062962217030531</v>
      </c>
    </row>
    <row r="647" spans="1:6" ht="31.2">
      <c r="A647" s="22" t="s">
        <v>15</v>
      </c>
      <c r="B647" s="16" t="s">
        <v>16</v>
      </c>
      <c r="C647" s="25">
        <v>60000</v>
      </c>
      <c r="D647" s="25">
        <v>12000</v>
      </c>
      <c r="E647" s="25">
        <v>12000</v>
      </c>
      <c r="F647" s="25">
        <v>100</v>
      </c>
    </row>
    <row r="648" spans="1:6">
      <c r="A648" s="22" t="s">
        <v>19</v>
      </c>
      <c r="B648" s="16" t="s">
        <v>20</v>
      </c>
      <c r="C648" s="25">
        <v>510000</v>
      </c>
      <c r="D648" s="25">
        <v>454000</v>
      </c>
      <c r="E648" s="25">
        <v>421894.74</v>
      </c>
      <c r="F648" s="25">
        <v>92.928356828193827</v>
      </c>
    </row>
    <row r="649" spans="1:6">
      <c r="A649" s="22" t="s">
        <v>21</v>
      </c>
      <c r="B649" s="16" t="s">
        <v>22</v>
      </c>
      <c r="C649" s="25">
        <v>9600</v>
      </c>
      <c r="D649" s="25">
        <v>9600</v>
      </c>
      <c r="E649" s="25">
        <v>0</v>
      </c>
      <c r="F649" s="25">
        <v>0</v>
      </c>
    </row>
    <row r="650" spans="1:6" ht="31.2">
      <c r="A650" s="22" t="s">
        <v>166</v>
      </c>
      <c r="B650" s="16" t="s">
        <v>23</v>
      </c>
      <c r="C650" s="25">
        <v>1029700</v>
      </c>
      <c r="D650" s="25">
        <v>764100</v>
      </c>
      <c r="E650" s="25">
        <v>508709.81000000006</v>
      </c>
      <c r="F650" s="25">
        <v>66.576339484360687</v>
      </c>
    </row>
    <row r="651" spans="1:6">
      <c r="A651" s="22" t="s">
        <v>167</v>
      </c>
      <c r="B651" s="16" t="s">
        <v>24</v>
      </c>
      <c r="C651" s="25">
        <v>667600</v>
      </c>
      <c r="D651" s="25">
        <v>500000</v>
      </c>
      <c r="E651" s="25">
        <v>363436.52</v>
      </c>
      <c r="F651" s="25">
        <v>72.687304000000012</v>
      </c>
    </row>
    <row r="652" spans="1:6" ht="31.2">
      <c r="A652" s="22" t="s">
        <v>168</v>
      </c>
      <c r="B652" s="16" t="s">
        <v>25</v>
      </c>
      <c r="C652" s="25">
        <v>13200</v>
      </c>
      <c r="D652" s="25">
        <v>11000</v>
      </c>
      <c r="E652" s="25">
        <v>10540.32</v>
      </c>
      <c r="F652" s="25">
        <v>95.821090909090913</v>
      </c>
    </row>
    <row r="653" spans="1:6">
      <c r="A653" s="22" t="s">
        <v>169</v>
      </c>
      <c r="B653" s="16" t="s">
        <v>26</v>
      </c>
      <c r="C653" s="25">
        <v>308000</v>
      </c>
      <c r="D653" s="25">
        <v>231000</v>
      </c>
      <c r="E653" s="25">
        <v>132143.85</v>
      </c>
      <c r="F653" s="25">
        <v>57.205129870129866</v>
      </c>
    </row>
    <row r="654" spans="1:6">
      <c r="A654" s="22" t="s">
        <v>170</v>
      </c>
      <c r="B654" s="16" t="s">
        <v>27</v>
      </c>
      <c r="C654" s="25">
        <v>37200</v>
      </c>
      <c r="D654" s="25">
        <v>18600</v>
      </c>
      <c r="E654" s="25">
        <v>0</v>
      </c>
      <c r="F654" s="25">
        <v>0</v>
      </c>
    </row>
    <row r="655" spans="1:6" ht="31.2">
      <c r="A655" s="22" t="s">
        <v>171</v>
      </c>
      <c r="B655" s="16" t="s">
        <v>28</v>
      </c>
      <c r="C655" s="25">
        <v>3700</v>
      </c>
      <c r="D655" s="25">
        <v>3500</v>
      </c>
      <c r="E655" s="25">
        <v>2589.12</v>
      </c>
      <c r="F655" s="25">
        <v>73.974857142857147</v>
      </c>
    </row>
    <row r="656" spans="1:6" ht="46.8">
      <c r="A656" s="22" t="s">
        <v>29</v>
      </c>
      <c r="B656" s="16" t="s">
        <v>30</v>
      </c>
      <c r="C656" s="25">
        <v>1600</v>
      </c>
      <c r="D656" s="25">
        <v>1600</v>
      </c>
      <c r="E656" s="25">
        <v>1565</v>
      </c>
      <c r="F656" s="25">
        <v>97.8125</v>
      </c>
    </row>
    <row r="657" spans="1:6" ht="46.8">
      <c r="A657" s="22" t="s">
        <v>31</v>
      </c>
      <c r="B657" s="16" t="s">
        <v>32</v>
      </c>
      <c r="C657" s="25">
        <v>1600</v>
      </c>
      <c r="D657" s="25">
        <v>1600</v>
      </c>
      <c r="E657" s="25">
        <v>1565</v>
      </c>
      <c r="F657" s="25">
        <v>97.8125</v>
      </c>
    </row>
    <row r="658" spans="1:6" ht="31.2">
      <c r="A658" s="21" t="s">
        <v>97</v>
      </c>
      <c r="B658" s="15" t="s">
        <v>98</v>
      </c>
      <c r="C658" s="24">
        <v>3962600</v>
      </c>
      <c r="D658" s="24">
        <v>3170200</v>
      </c>
      <c r="E658" s="24">
        <v>2721682.77</v>
      </c>
      <c r="F658" s="24">
        <v>85.852084095640663</v>
      </c>
    </row>
    <row r="659" spans="1:6">
      <c r="A659" s="22" t="s">
        <v>3</v>
      </c>
      <c r="B659" s="16" t="s">
        <v>4</v>
      </c>
      <c r="C659" s="25">
        <v>3962600</v>
      </c>
      <c r="D659" s="25">
        <v>3170200</v>
      </c>
      <c r="E659" s="25">
        <v>2721682.77</v>
      </c>
      <c r="F659" s="25">
        <v>85.852084095640663</v>
      </c>
    </row>
    <row r="660" spans="1:6" ht="31.2">
      <c r="A660" s="22" t="s">
        <v>5</v>
      </c>
      <c r="B660" s="16" t="s">
        <v>6</v>
      </c>
      <c r="C660" s="25">
        <v>2704000</v>
      </c>
      <c r="D660" s="25">
        <v>2065200</v>
      </c>
      <c r="E660" s="25">
        <v>1782278.51</v>
      </c>
      <c r="F660" s="25">
        <v>86.300528278132873</v>
      </c>
    </row>
    <row r="661" spans="1:6">
      <c r="A661" s="22" t="s">
        <v>7</v>
      </c>
      <c r="B661" s="16" t="s">
        <v>8</v>
      </c>
      <c r="C661" s="25">
        <v>2217400</v>
      </c>
      <c r="D661" s="25">
        <v>1693800</v>
      </c>
      <c r="E661" s="25">
        <v>1463587.45</v>
      </c>
      <c r="F661" s="25">
        <v>86.408516353760774</v>
      </c>
    </row>
    <row r="662" spans="1:6">
      <c r="A662" s="22" t="s">
        <v>9</v>
      </c>
      <c r="B662" s="16" t="s">
        <v>10</v>
      </c>
      <c r="C662" s="25">
        <v>2217400</v>
      </c>
      <c r="D662" s="25">
        <v>1693800</v>
      </c>
      <c r="E662" s="25">
        <v>1463587.45</v>
      </c>
      <c r="F662" s="25">
        <v>86.408516353760774</v>
      </c>
    </row>
    <row r="663" spans="1:6">
      <c r="A663" s="22" t="s">
        <v>11</v>
      </c>
      <c r="B663" s="16" t="s">
        <v>12</v>
      </c>
      <c r="C663" s="25">
        <v>486600</v>
      </c>
      <c r="D663" s="25">
        <v>371400</v>
      </c>
      <c r="E663" s="25">
        <v>318691.06</v>
      </c>
      <c r="F663" s="25">
        <v>85.80803984921917</v>
      </c>
    </row>
    <row r="664" spans="1:6">
      <c r="A664" s="22" t="s">
        <v>13</v>
      </c>
      <c r="B664" s="16" t="s">
        <v>14</v>
      </c>
      <c r="C664" s="25">
        <v>1258600</v>
      </c>
      <c r="D664" s="25">
        <v>1105000</v>
      </c>
      <c r="E664" s="25">
        <v>939404.26</v>
      </c>
      <c r="F664" s="25">
        <v>85.013960180995468</v>
      </c>
    </row>
    <row r="665" spans="1:6" ht="31.2">
      <c r="A665" s="22" t="s">
        <v>15</v>
      </c>
      <c r="B665" s="16" t="s">
        <v>16</v>
      </c>
      <c r="C665" s="25">
        <v>24000</v>
      </c>
      <c r="D665" s="25">
        <v>24000</v>
      </c>
      <c r="E665" s="25">
        <v>0</v>
      </c>
      <c r="F665" s="25">
        <v>0</v>
      </c>
    </row>
    <row r="666" spans="1:6">
      <c r="A666" s="22" t="s">
        <v>19</v>
      </c>
      <c r="B666" s="16" t="s">
        <v>20</v>
      </c>
      <c r="C666" s="25">
        <v>788000</v>
      </c>
      <c r="D666" s="25">
        <v>764500</v>
      </c>
      <c r="E666" s="25">
        <v>728708.42</v>
      </c>
      <c r="F666" s="25">
        <v>95.318302158273383</v>
      </c>
    </row>
    <row r="667" spans="1:6">
      <c r="A667" s="22" t="s">
        <v>21</v>
      </c>
      <c r="B667" s="16" t="s">
        <v>22</v>
      </c>
      <c r="C667" s="25">
        <v>9000</v>
      </c>
      <c r="D667" s="25">
        <v>9000</v>
      </c>
      <c r="E667" s="25">
        <v>6100.01</v>
      </c>
      <c r="F667" s="25">
        <v>67.777888888888896</v>
      </c>
    </row>
    <row r="668" spans="1:6" ht="31.2">
      <c r="A668" s="22" t="s">
        <v>166</v>
      </c>
      <c r="B668" s="16" t="s">
        <v>23</v>
      </c>
      <c r="C668" s="25">
        <v>436000</v>
      </c>
      <c r="D668" s="25">
        <v>305900</v>
      </c>
      <c r="E668" s="25">
        <v>203030.83</v>
      </c>
      <c r="F668" s="25">
        <v>66.371634521085326</v>
      </c>
    </row>
    <row r="669" spans="1:6">
      <c r="A669" s="22" t="s">
        <v>167</v>
      </c>
      <c r="B669" s="16" t="s">
        <v>24</v>
      </c>
      <c r="C669" s="25">
        <v>333600</v>
      </c>
      <c r="D669" s="25">
        <v>228600</v>
      </c>
      <c r="E669" s="25">
        <v>151508.76999999999</v>
      </c>
      <c r="F669" s="25">
        <v>66.276802274715649</v>
      </c>
    </row>
    <row r="670" spans="1:6" ht="31.2">
      <c r="A670" s="22" t="s">
        <v>168</v>
      </c>
      <c r="B670" s="16" t="s">
        <v>25</v>
      </c>
      <c r="C670" s="25">
        <v>6600</v>
      </c>
      <c r="D670" s="25">
        <v>5000</v>
      </c>
      <c r="E670" s="25">
        <v>4851.51</v>
      </c>
      <c r="F670" s="25">
        <v>97.030199999999994</v>
      </c>
    </row>
    <row r="671" spans="1:6">
      <c r="A671" s="22" t="s">
        <v>169</v>
      </c>
      <c r="B671" s="16" t="s">
        <v>26</v>
      </c>
      <c r="C671" s="25">
        <v>93400</v>
      </c>
      <c r="D671" s="25">
        <v>70000</v>
      </c>
      <c r="E671" s="25">
        <v>45021.83</v>
      </c>
      <c r="F671" s="25">
        <v>64.316900000000004</v>
      </c>
    </row>
    <row r="672" spans="1:6" ht="31.2">
      <c r="A672" s="22" t="s">
        <v>171</v>
      </c>
      <c r="B672" s="16" t="s">
        <v>28</v>
      </c>
      <c r="C672" s="25">
        <v>2400</v>
      </c>
      <c r="D672" s="25">
        <v>2300</v>
      </c>
      <c r="E672" s="25">
        <v>1648.72</v>
      </c>
      <c r="F672" s="25">
        <v>71.683478260869578</v>
      </c>
    </row>
    <row r="673" spans="1:6" ht="46.8">
      <c r="A673" s="22" t="s">
        <v>29</v>
      </c>
      <c r="B673" s="16" t="s">
        <v>30</v>
      </c>
      <c r="C673" s="25">
        <v>1600</v>
      </c>
      <c r="D673" s="25">
        <v>1600</v>
      </c>
      <c r="E673" s="25">
        <v>1565</v>
      </c>
      <c r="F673" s="25">
        <v>97.8125</v>
      </c>
    </row>
    <row r="674" spans="1:6" ht="46.8">
      <c r="A674" s="22" t="s">
        <v>31</v>
      </c>
      <c r="B674" s="16" t="s">
        <v>32</v>
      </c>
      <c r="C674" s="25">
        <v>1600</v>
      </c>
      <c r="D674" s="25">
        <v>1600</v>
      </c>
      <c r="E674" s="25">
        <v>1565</v>
      </c>
      <c r="F674" s="25">
        <v>97.8125</v>
      </c>
    </row>
    <row r="675" spans="1:6" ht="46.8">
      <c r="A675" s="21" t="s">
        <v>99</v>
      </c>
      <c r="B675" s="15" t="s">
        <v>100</v>
      </c>
      <c r="C675" s="24">
        <v>12911200</v>
      </c>
      <c r="D675" s="24">
        <v>10395300</v>
      </c>
      <c r="E675" s="24">
        <v>7995701.5300000003</v>
      </c>
      <c r="F675" s="24">
        <v>76.91650582474773</v>
      </c>
    </row>
    <row r="676" spans="1:6">
      <c r="A676" s="22" t="s">
        <v>3</v>
      </c>
      <c r="B676" s="16" t="s">
        <v>4</v>
      </c>
      <c r="C676" s="25">
        <v>12911200</v>
      </c>
      <c r="D676" s="25">
        <v>10395300</v>
      </c>
      <c r="E676" s="25">
        <v>7995701.5300000003</v>
      </c>
      <c r="F676" s="25">
        <v>76.91650582474773</v>
      </c>
    </row>
    <row r="677" spans="1:6" ht="31.2">
      <c r="A677" s="22" t="s">
        <v>5</v>
      </c>
      <c r="B677" s="16" t="s">
        <v>6</v>
      </c>
      <c r="C677" s="25">
        <v>11348400</v>
      </c>
      <c r="D677" s="25">
        <v>9137200</v>
      </c>
      <c r="E677" s="25">
        <v>7249632.8899999997</v>
      </c>
      <c r="F677" s="25">
        <v>79.34195256752615</v>
      </c>
    </row>
    <row r="678" spans="1:6">
      <c r="A678" s="22" t="s">
        <v>7</v>
      </c>
      <c r="B678" s="16" t="s">
        <v>8</v>
      </c>
      <c r="C678" s="25">
        <v>9302000</v>
      </c>
      <c r="D678" s="25">
        <v>7489500</v>
      </c>
      <c r="E678" s="25">
        <v>5938312.6799999997</v>
      </c>
      <c r="F678" s="25">
        <v>79.288506308832368</v>
      </c>
    </row>
    <row r="679" spans="1:6">
      <c r="A679" s="22" t="s">
        <v>9</v>
      </c>
      <c r="B679" s="16" t="s">
        <v>10</v>
      </c>
      <c r="C679" s="25">
        <v>9302000</v>
      </c>
      <c r="D679" s="25">
        <v>7489500</v>
      </c>
      <c r="E679" s="25">
        <v>5938312.6799999997</v>
      </c>
      <c r="F679" s="25">
        <v>79.288506308832368</v>
      </c>
    </row>
    <row r="680" spans="1:6">
      <c r="A680" s="22" t="s">
        <v>11</v>
      </c>
      <c r="B680" s="16" t="s">
        <v>12</v>
      </c>
      <c r="C680" s="25">
        <v>2046400</v>
      </c>
      <c r="D680" s="25">
        <v>1647700</v>
      </c>
      <c r="E680" s="25">
        <v>1311320.21</v>
      </c>
      <c r="F680" s="25">
        <v>79.584888632639434</v>
      </c>
    </row>
    <row r="681" spans="1:6">
      <c r="A681" s="22" t="s">
        <v>13</v>
      </c>
      <c r="B681" s="16" t="s">
        <v>14</v>
      </c>
      <c r="C681" s="25">
        <v>1562800</v>
      </c>
      <c r="D681" s="25">
        <v>1258100</v>
      </c>
      <c r="E681" s="25">
        <v>746068.64</v>
      </c>
      <c r="F681" s="25">
        <v>59.301219298942854</v>
      </c>
    </row>
    <row r="682" spans="1:6" ht="31.2">
      <c r="A682" s="22" t="s">
        <v>15</v>
      </c>
      <c r="B682" s="16" t="s">
        <v>16</v>
      </c>
      <c r="C682" s="25">
        <v>168600</v>
      </c>
      <c r="D682" s="25">
        <v>168600</v>
      </c>
      <c r="E682" s="25">
        <v>126911</v>
      </c>
      <c r="F682" s="25">
        <v>75.273428232502965</v>
      </c>
    </row>
    <row r="683" spans="1:6">
      <c r="A683" s="22" t="s">
        <v>19</v>
      </c>
      <c r="B683" s="16" t="s">
        <v>20</v>
      </c>
      <c r="C683" s="25">
        <v>306800</v>
      </c>
      <c r="D683" s="25">
        <v>259400</v>
      </c>
      <c r="E683" s="25">
        <v>201191.41</v>
      </c>
      <c r="F683" s="25">
        <v>77.560296838858918</v>
      </c>
    </row>
    <row r="684" spans="1:6">
      <c r="A684" s="22" t="s">
        <v>21</v>
      </c>
      <c r="B684" s="16" t="s">
        <v>22</v>
      </c>
      <c r="C684" s="25">
        <v>51000</v>
      </c>
      <c r="D684" s="25">
        <v>51000</v>
      </c>
      <c r="E684" s="25">
        <v>11670</v>
      </c>
      <c r="F684" s="25">
        <v>22.882352941176471</v>
      </c>
    </row>
    <row r="685" spans="1:6" ht="31.2">
      <c r="A685" s="22" t="s">
        <v>166</v>
      </c>
      <c r="B685" s="16" t="s">
        <v>23</v>
      </c>
      <c r="C685" s="25">
        <v>1030900</v>
      </c>
      <c r="D685" s="25">
        <v>773600</v>
      </c>
      <c r="E685" s="25">
        <v>400891.23</v>
      </c>
      <c r="F685" s="25">
        <v>51.821513702171664</v>
      </c>
    </row>
    <row r="686" spans="1:6" ht="31.2">
      <c r="A686" s="22" t="s">
        <v>168</v>
      </c>
      <c r="B686" s="16" t="s">
        <v>25</v>
      </c>
      <c r="C686" s="25">
        <v>31000</v>
      </c>
      <c r="D686" s="25">
        <v>23200</v>
      </c>
      <c r="E686" s="25">
        <v>10354.530000000001</v>
      </c>
      <c r="F686" s="25">
        <v>44.631594827586206</v>
      </c>
    </row>
    <row r="687" spans="1:6">
      <c r="A687" s="22" t="s">
        <v>169</v>
      </c>
      <c r="B687" s="16" t="s">
        <v>26</v>
      </c>
      <c r="C687" s="25">
        <v>414300</v>
      </c>
      <c r="D687" s="25">
        <v>310300</v>
      </c>
      <c r="E687" s="25">
        <v>104097.28</v>
      </c>
      <c r="F687" s="25">
        <v>33.547302610377052</v>
      </c>
    </row>
    <row r="688" spans="1:6">
      <c r="A688" s="22" t="s">
        <v>170</v>
      </c>
      <c r="B688" s="16" t="s">
        <v>27</v>
      </c>
      <c r="C688" s="25">
        <v>410100</v>
      </c>
      <c r="D688" s="25">
        <v>267100</v>
      </c>
      <c r="E688" s="25">
        <v>120818.31</v>
      </c>
      <c r="F688" s="25">
        <v>45.23336203669038</v>
      </c>
    </row>
    <row r="689" spans="1:6" ht="31.2">
      <c r="A689" s="22" t="s">
        <v>171</v>
      </c>
      <c r="B689" s="16" t="s">
        <v>28</v>
      </c>
      <c r="C689" s="25">
        <v>175500</v>
      </c>
      <c r="D689" s="25">
        <v>173000</v>
      </c>
      <c r="E689" s="25">
        <v>165621.10999999999</v>
      </c>
      <c r="F689" s="25">
        <v>95.734745664739876</v>
      </c>
    </row>
    <row r="690" spans="1:6" ht="46.8">
      <c r="A690" s="22" t="s">
        <v>29</v>
      </c>
      <c r="B690" s="16" t="s">
        <v>30</v>
      </c>
      <c r="C690" s="25">
        <v>5500</v>
      </c>
      <c r="D690" s="25">
        <v>5500</v>
      </c>
      <c r="E690" s="25">
        <v>5405</v>
      </c>
      <c r="F690" s="25">
        <v>98.27272727272728</v>
      </c>
    </row>
    <row r="691" spans="1:6" ht="46.8">
      <c r="A691" s="22" t="s">
        <v>31</v>
      </c>
      <c r="B691" s="16" t="s">
        <v>32</v>
      </c>
      <c r="C691" s="25">
        <v>5500</v>
      </c>
      <c r="D691" s="25">
        <v>5500</v>
      </c>
      <c r="E691" s="25">
        <v>5405</v>
      </c>
      <c r="F691" s="25">
        <v>98.27272727272728</v>
      </c>
    </row>
    <row r="692" spans="1:6" ht="46.8">
      <c r="A692" s="21" t="s">
        <v>208</v>
      </c>
      <c r="B692" s="15" t="s">
        <v>101</v>
      </c>
      <c r="C692" s="24">
        <v>2591800</v>
      </c>
      <c r="D692" s="24">
        <v>1985900</v>
      </c>
      <c r="E692" s="24">
        <v>1709518.45</v>
      </c>
      <c r="F692" s="24">
        <v>86.082806284304354</v>
      </c>
    </row>
    <row r="693" spans="1:6">
      <c r="A693" s="22" t="s">
        <v>3</v>
      </c>
      <c r="B693" s="16" t="s">
        <v>4</v>
      </c>
      <c r="C693" s="25">
        <v>2591800</v>
      </c>
      <c r="D693" s="25">
        <v>1985900</v>
      </c>
      <c r="E693" s="25">
        <v>1709518.45</v>
      </c>
      <c r="F693" s="25">
        <v>86.082806284304354</v>
      </c>
    </row>
    <row r="694" spans="1:6" ht="31.2">
      <c r="A694" s="22" t="s">
        <v>5</v>
      </c>
      <c r="B694" s="16" t="s">
        <v>6</v>
      </c>
      <c r="C694" s="25">
        <v>2438400</v>
      </c>
      <c r="D694" s="25">
        <v>1863800</v>
      </c>
      <c r="E694" s="25">
        <v>1633430.8599999999</v>
      </c>
      <c r="F694" s="25">
        <v>87.639814357763697</v>
      </c>
    </row>
    <row r="695" spans="1:6">
      <c r="A695" s="22" t="s">
        <v>7</v>
      </c>
      <c r="B695" s="16" t="s">
        <v>8</v>
      </c>
      <c r="C695" s="25">
        <v>1998700</v>
      </c>
      <c r="D695" s="25">
        <v>1527700</v>
      </c>
      <c r="E695" s="25">
        <v>1338877.74</v>
      </c>
      <c r="F695" s="25">
        <v>87.640095568501664</v>
      </c>
    </row>
    <row r="696" spans="1:6">
      <c r="A696" s="22" t="s">
        <v>9</v>
      </c>
      <c r="B696" s="16" t="s">
        <v>10</v>
      </c>
      <c r="C696" s="25">
        <v>1998700</v>
      </c>
      <c r="D696" s="25">
        <v>1527700</v>
      </c>
      <c r="E696" s="25">
        <v>1338877.74</v>
      </c>
      <c r="F696" s="25">
        <v>87.640095568501664</v>
      </c>
    </row>
    <row r="697" spans="1:6">
      <c r="A697" s="22" t="s">
        <v>11</v>
      </c>
      <c r="B697" s="16" t="s">
        <v>12</v>
      </c>
      <c r="C697" s="25">
        <v>439700</v>
      </c>
      <c r="D697" s="25">
        <v>336100</v>
      </c>
      <c r="E697" s="25">
        <v>294553.12</v>
      </c>
      <c r="F697" s="25">
        <v>87.638536149955371</v>
      </c>
    </row>
    <row r="698" spans="1:6">
      <c r="A698" s="22" t="s">
        <v>13</v>
      </c>
      <c r="B698" s="16" t="s">
        <v>14</v>
      </c>
      <c r="C698" s="25">
        <v>153400</v>
      </c>
      <c r="D698" s="25">
        <v>122100</v>
      </c>
      <c r="E698" s="25">
        <v>76087.59</v>
      </c>
      <c r="F698" s="25">
        <v>62.315798525798527</v>
      </c>
    </row>
    <row r="699" spans="1:6" ht="31.2">
      <c r="A699" s="22" t="s">
        <v>15</v>
      </c>
      <c r="B699" s="16" t="s">
        <v>16</v>
      </c>
      <c r="C699" s="25">
        <v>27000</v>
      </c>
      <c r="D699" s="25">
        <v>23500</v>
      </c>
      <c r="E699" s="25">
        <v>12154.4</v>
      </c>
      <c r="F699" s="25">
        <v>51.720851063829784</v>
      </c>
    </row>
    <row r="700" spans="1:6">
      <c r="A700" s="22" t="s">
        <v>19</v>
      </c>
      <c r="B700" s="16" t="s">
        <v>20</v>
      </c>
      <c r="C700" s="25">
        <v>63100</v>
      </c>
      <c r="D700" s="25">
        <v>52100</v>
      </c>
      <c r="E700" s="25">
        <v>40279.550000000003</v>
      </c>
      <c r="F700" s="25">
        <v>77.311996161228407</v>
      </c>
    </row>
    <row r="701" spans="1:6" ht="31.2">
      <c r="A701" s="22" t="s">
        <v>166</v>
      </c>
      <c r="B701" s="16" t="s">
        <v>23</v>
      </c>
      <c r="C701" s="25">
        <v>63300</v>
      </c>
      <c r="D701" s="25">
        <v>46500</v>
      </c>
      <c r="E701" s="25">
        <v>23653.64</v>
      </c>
      <c r="F701" s="25">
        <v>50.868043010752686</v>
      </c>
    </row>
    <row r="702" spans="1:6">
      <c r="A702" s="22" t="s">
        <v>167</v>
      </c>
      <c r="B702" s="16" t="s">
        <v>24</v>
      </c>
      <c r="C702" s="25">
        <v>27800</v>
      </c>
      <c r="D702" s="25">
        <v>20000</v>
      </c>
      <c r="E702" s="25">
        <v>10979.35</v>
      </c>
      <c r="F702" s="25">
        <v>54.896750000000004</v>
      </c>
    </row>
    <row r="703" spans="1:6" ht="31.2">
      <c r="A703" s="22" t="s">
        <v>168</v>
      </c>
      <c r="B703" s="16" t="s">
        <v>25</v>
      </c>
      <c r="C703" s="25">
        <v>1000</v>
      </c>
      <c r="D703" s="25">
        <v>800</v>
      </c>
      <c r="E703" s="25">
        <v>402.96</v>
      </c>
      <c r="F703" s="25">
        <v>50.36999999999999</v>
      </c>
    </row>
    <row r="704" spans="1:6">
      <c r="A704" s="22" t="s">
        <v>169</v>
      </c>
      <c r="B704" s="16" t="s">
        <v>26</v>
      </c>
      <c r="C704" s="25">
        <v>34500</v>
      </c>
      <c r="D704" s="25">
        <v>25700</v>
      </c>
      <c r="E704" s="25">
        <v>12271.33</v>
      </c>
      <c r="F704" s="25">
        <v>47.748365758754865</v>
      </c>
    </row>
    <row r="705" spans="1:6" ht="31.2">
      <c r="A705" s="21" t="s">
        <v>209</v>
      </c>
      <c r="B705" s="15" t="s">
        <v>102</v>
      </c>
      <c r="C705" s="24">
        <v>600000</v>
      </c>
      <c r="D705" s="24">
        <v>560000</v>
      </c>
      <c r="E705" s="24">
        <v>157844</v>
      </c>
      <c r="F705" s="24">
        <v>28.186428571428575</v>
      </c>
    </row>
    <row r="706" spans="1:6">
      <c r="A706" s="22" t="s">
        <v>3</v>
      </c>
      <c r="B706" s="16" t="s">
        <v>4</v>
      </c>
      <c r="C706" s="25">
        <v>600000</v>
      </c>
      <c r="D706" s="25">
        <v>560000</v>
      </c>
      <c r="E706" s="25">
        <v>157844</v>
      </c>
      <c r="F706" s="25">
        <v>28.186428571428575</v>
      </c>
    </row>
    <row r="707" spans="1:6">
      <c r="A707" s="22" t="s">
        <v>13</v>
      </c>
      <c r="B707" s="16" t="s">
        <v>14</v>
      </c>
      <c r="C707" s="25">
        <v>600000</v>
      </c>
      <c r="D707" s="25">
        <v>560000</v>
      </c>
      <c r="E707" s="25">
        <v>157844</v>
      </c>
      <c r="F707" s="25">
        <v>28.186428571428575</v>
      </c>
    </row>
    <row r="708" spans="1:6" ht="31.2">
      <c r="A708" s="22" t="s">
        <v>15</v>
      </c>
      <c r="B708" s="16" t="s">
        <v>16</v>
      </c>
      <c r="C708" s="25">
        <v>400000</v>
      </c>
      <c r="D708" s="25">
        <v>360000</v>
      </c>
      <c r="E708" s="25">
        <v>157844</v>
      </c>
      <c r="F708" s="25">
        <v>43.845555555555556</v>
      </c>
    </row>
    <row r="709" spans="1:6">
      <c r="A709" s="22" t="s">
        <v>19</v>
      </c>
      <c r="B709" s="16" t="s">
        <v>20</v>
      </c>
      <c r="C709" s="25">
        <v>200000</v>
      </c>
      <c r="D709" s="25">
        <v>200000</v>
      </c>
      <c r="E709" s="25">
        <v>0</v>
      </c>
      <c r="F709" s="25">
        <v>0</v>
      </c>
    </row>
    <row r="710" spans="1:6" ht="46.8">
      <c r="A710" s="3" t="s">
        <v>103</v>
      </c>
      <c r="B710" s="4" t="s">
        <v>129</v>
      </c>
      <c r="C710" s="7">
        <v>7311144</v>
      </c>
      <c r="D710" s="7">
        <v>6232762</v>
      </c>
      <c r="E710" s="7">
        <v>4962360.33</v>
      </c>
      <c r="F710" s="7">
        <v>79.617356318113863</v>
      </c>
    </row>
    <row r="711" spans="1:6">
      <c r="A711" s="22" t="s">
        <v>3</v>
      </c>
      <c r="B711" s="16" t="s">
        <v>4</v>
      </c>
      <c r="C711" s="25">
        <v>7311144</v>
      </c>
      <c r="D711" s="25">
        <v>6232762</v>
      </c>
      <c r="E711" s="25">
        <v>4962360.33</v>
      </c>
      <c r="F711" s="25">
        <v>79.617356318113863</v>
      </c>
    </row>
    <row r="712" spans="1:6" ht="31.2">
      <c r="A712" s="22" t="s">
        <v>5</v>
      </c>
      <c r="B712" s="16" t="s">
        <v>6</v>
      </c>
      <c r="C712" s="25">
        <v>3506744</v>
      </c>
      <c r="D712" s="25">
        <v>2848862</v>
      </c>
      <c r="E712" s="25">
        <v>2569700.91</v>
      </c>
      <c r="F712" s="25">
        <v>90.200961296124561</v>
      </c>
    </row>
    <row r="713" spans="1:6">
      <c r="A713" s="22" t="s">
        <v>7</v>
      </c>
      <c r="B713" s="16" t="s">
        <v>8</v>
      </c>
      <c r="C713" s="25">
        <v>2873200</v>
      </c>
      <c r="D713" s="25">
        <v>2327340</v>
      </c>
      <c r="E713" s="25">
        <v>2099808.0999999996</v>
      </c>
      <c r="F713" s="25">
        <v>90.22352127321318</v>
      </c>
    </row>
    <row r="714" spans="1:6">
      <c r="A714" s="22" t="s">
        <v>9</v>
      </c>
      <c r="B714" s="16" t="s">
        <v>10</v>
      </c>
      <c r="C714" s="25">
        <v>2873200</v>
      </c>
      <c r="D714" s="25">
        <v>2327340</v>
      </c>
      <c r="E714" s="25">
        <v>2099808.0999999996</v>
      </c>
      <c r="F714" s="25">
        <v>90.22352127321318</v>
      </c>
    </row>
    <row r="715" spans="1:6">
      <c r="A715" s="22" t="s">
        <v>11</v>
      </c>
      <c r="B715" s="16" t="s">
        <v>12</v>
      </c>
      <c r="C715" s="25">
        <v>633544</v>
      </c>
      <c r="D715" s="25">
        <v>521522</v>
      </c>
      <c r="E715" s="25">
        <v>469892.81</v>
      </c>
      <c r="F715" s="25">
        <v>90.100285318740148</v>
      </c>
    </row>
    <row r="716" spans="1:6">
      <c r="A716" s="22" t="s">
        <v>13</v>
      </c>
      <c r="B716" s="16" t="s">
        <v>14</v>
      </c>
      <c r="C716" s="25">
        <v>2373200</v>
      </c>
      <c r="D716" s="25">
        <v>2107200</v>
      </c>
      <c r="E716" s="25">
        <v>1424252.43</v>
      </c>
      <c r="F716" s="25">
        <v>67.589807801822317</v>
      </c>
    </row>
    <row r="717" spans="1:6" ht="31.2">
      <c r="A717" s="22" t="s">
        <v>15</v>
      </c>
      <c r="B717" s="16" t="s">
        <v>16</v>
      </c>
      <c r="C717" s="25">
        <v>917100</v>
      </c>
      <c r="D717" s="25">
        <v>791400</v>
      </c>
      <c r="E717" s="25">
        <v>556163.4</v>
      </c>
      <c r="F717" s="25">
        <v>70.27589082638363</v>
      </c>
    </row>
    <row r="718" spans="1:6">
      <c r="A718" s="22" t="s">
        <v>19</v>
      </c>
      <c r="B718" s="16" t="s">
        <v>20</v>
      </c>
      <c r="C718" s="25">
        <v>1387100</v>
      </c>
      <c r="D718" s="25">
        <v>1262000</v>
      </c>
      <c r="E718" s="25">
        <v>830165.59</v>
      </c>
      <c r="F718" s="25">
        <v>65.781742472266245</v>
      </c>
    </row>
    <row r="719" spans="1:6">
      <c r="A719" s="22" t="s">
        <v>21</v>
      </c>
      <c r="B719" s="16" t="s">
        <v>22</v>
      </c>
      <c r="C719" s="25">
        <v>5000</v>
      </c>
      <c r="D719" s="25">
        <v>5000</v>
      </c>
      <c r="E719" s="25">
        <v>1280</v>
      </c>
      <c r="F719" s="25">
        <v>25.6</v>
      </c>
    </row>
    <row r="720" spans="1:6" ht="31.2">
      <c r="A720" s="22" t="s">
        <v>166</v>
      </c>
      <c r="B720" s="16" t="s">
        <v>23</v>
      </c>
      <c r="C720" s="25">
        <v>58000</v>
      </c>
      <c r="D720" s="25">
        <v>42800</v>
      </c>
      <c r="E720" s="25">
        <v>36643.440000000002</v>
      </c>
      <c r="F720" s="25">
        <v>85.615514018691599</v>
      </c>
    </row>
    <row r="721" spans="1:6">
      <c r="A721" s="22" t="s">
        <v>167</v>
      </c>
      <c r="B721" s="16" t="s">
        <v>24</v>
      </c>
      <c r="C721" s="25">
        <v>43300</v>
      </c>
      <c r="D721" s="25">
        <v>32000</v>
      </c>
      <c r="E721" s="25">
        <v>30250.639999999999</v>
      </c>
      <c r="F721" s="25">
        <v>94.533249999999995</v>
      </c>
    </row>
    <row r="722" spans="1:6" ht="31.2">
      <c r="A722" s="22" t="s">
        <v>168</v>
      </c>
      <c r="B722" s="16" t="s">
        <v>25</v>
      </c>
      <c r="C722" s="25">
        <v>1100</v>
      </c>
      <c r="D722" s="25">
        <v>800</v>
      </c>
      <c r="E722" s="25">
        <v>669.3</v>
      </c>
      <c r="F722" s="25">
        <v>83.662499999999994</v>
      </c>
    </row>
    <row r="723" spans="1:6">
      <c r="A723" s="22" t="s">
        <v>169</v>
      </c>
      <c r="B723" s="16" t="s">
        <v>26</v>
      </c>
      <c r="C723" s="25">
        <v>13600</v>
      </c>
      <c r="D723" s="25">
        <v>10000</v>
      </c>
      <c r="E723" s="25">
        <v>5723.5</v>
      </c>
      <c r="F723" s="25">
        <v>57.234999999999999</v>
      </c>
    </row>
    <row r="724" spans="1:6" ht="46.8">
      <c r="A724" s="22" t="s">
        <v>29</v>
      </c>
      <c r="B724" s="16" t="s">
        <v>30</v>
      </c>
      <c r="C724" s="25">
        <v>6000</v>
      </c>
      <c r="D724" s="25">
        <v>6000</v>
      </c>
      <c r="E724" s="25">
        <v>0</v>
      </c>
      <c r="F724" s="25">
        <v>0</v>
      </c>
    </row>
    <row r="725" spans="1:6" ht="46.8">
      <c r="A725" s="22" t="s">
        <v>31</v>
      </c>
      <c r="B725" s="16" t="s">
        <v>32</v>
      </c>
      <c r="C725" s="25">
        <v>6000</v>
      </c>
      <c r="D725" s="25">
        <v>6000</v>
      </c>
      <c r="E725" s="25">
        <v>0</v>
      </c>
      <c r="F725" s="25">
        <v>0</v>
      </c>
    </row>
    <row r="726" spans="1:6">
      <c r="A726" s="22" t="s">
        <v>176</v>
      </c>
      <c r="B726" s="16" t="s">
        <v>35</v>
      </c>
      <c r="C726" s="25">
        <v>1420000</v>
      </c>
      <c r="D726" s="25">
        <v>1269000</v>
      </c>
      <c r="E726" s="25">
        <v>963199.6</v>
      </c>
      <c r="F726" s="25">
        <v>75.902253743104808</v>
      </c>
    </row>
    <row r="727" spans="1:6">
      <c r="A727" s="22" t="s">
        <v>177</v>
      </c>
      <c r="B727" s="16" t="s">
        <v>36</v>
      </c>
      <c r="C727" s="25">
        <v>1420000</v>
      </c>
      <c r="D727" s="25">
        <v>1269000</v>
      </c>
      <c r="E727" s="25">
        <v>963199.6</v>
      </c>
      <c r="F727" s="25">
        <v>75.902253743104808</v>
      </c>
    </row>
    <row r="728" spans="1:6">
      <c r="A728" s="22" t="s">
        <v>37</v>
      </c>
      <c r="B728" s="16" t="s">
        <v>38</v>
      </c>
      <c r="C728" s="25">
        <v>11200</v>
      </c>
      <c r="D728" s="25">
        <v>7700</v>
      </c>
      <c r="E728" s="25">
        <v>5207.3900000000003</v>
      </c>
      <c r="F728" s="25">
        <v>67.628441558441565</v>
      </c>
    </row>
    <row r="729" spans="1:6" ht="62.4">
      <c r="A729" s="21" t="s">
        <v>59</v>
      </c>
      <c r="B729" s="15" t="s">
        <v>60</v>
      </c>
      <c r="C729" s="24">
        <v>2072100</v>
      </c>
      <c r="D729" s="24">
        <v>1740000</v>
      </c>
      <c r="E729" s="24">
        <v>1500356.4399999997</v>
      </c>
      <c r="F729" s="24">
        <v>86.22738160919539</v>
      </c>
    </row>
    <row r="730" spans="1:6">
      <c r="A730" s="22" t="s">
        <v>3</v>
      </c>
      <c r="B730" s="16" t="s">
        <v>4</v>
      </c>
      <c r="C730" s="25">
        <v>2072100</v>
      </c>
      <c r="D730" s="25">
        <v>1740000</v>
      </c>
      <c r="E730" s="25">
        <v>1500356.4399999997</v>
      </c>
      <c r="F730" s="25">
        <v>86.22738160919539</v>
      </c>
    </row>
    <row r="731" spans="1:6" ht="31.2">
      <c r="A731" s="22" t="s">
        <v>5</v>
      </c>
      <c r="B731" s="16" t="s">
        <v>6</v>
      </c>
      <c r="C731" s="25">
        <v>1962200</v>
      </c>
      <c r="D731" s="25">
        <v>1650000</v>
      </c>
      <c r="E731" s="25">
        <v>1451649.96</v>
      </c>
      <c r="F731" s="25">
        <v>87.978785454545445</v>
      </c>
    </row>
    <row r="732" spans="1:6">
      <c r="A732" s="22" t="s">
        <v>7</v>
      </c>
      <c r="B732" s="16" t="s">
        <v>8</v>
      </c>
      <c r="C732" s="25">
        <v>1607200</v>
      </c>
      <c r="D732" s="25">
        <v>1345000</v>
      </c>
      <c r="E732" s="25">
        <v>1183674.6399999999</v>
      </c>
      <c r="F732" s="25">
        <v>88.005549442379177</v>
      </c>
    </row>
    <row r="733" spans="1:6">
      <c r="A733" s="22" t="s">
        <v>9</v>
      </c>
      <c r="B733" s="16" t="s">
        <v>10</v>
      </c>
      <c r="C733" s="25">
        <v>1607200</v>
      </c>
      <c r="D733" s="25">
        <v>1345000</v>
      </c>
      <c r="E733" s="25">
        <v>1183674.6399999999</v>
      </c>
      <c r="F733" s="25">
        <v>88.005549442379177</v>
      </c>
    </row>
    <row r="734" spans="1:6">
      <c r="A734" s="22" t="s">
        <v>11</v>
      </c>
      <c r="B734" s="16" t="s">
        <v>12</v>
      </c>
      <c r="C734" s="25">
        <v>355000</v>
      </c>
      <c r="D734" s="25">
        <v>305000</v>
      </c>
      <c r="E734" s="25">
        <v>267975.32</v>
      </c>
      <c r="F734" s="25">
        <v>87.860760655737707</v>
      </c>
    </row>
    <row r="735" spans="1:6">
      <c r="A735" s="22" t="s">
        <v>13</v>
      </c>
      <c r="B735" s="16" t="s">
        <v>14</v>
      </c>
      <c r="C735" s="25">
        <v>102200</v>
      </c>
      <c r="D735" s="25">
        <v>82300</v>
      </c>
      <c r="E735" s="25">
        <v>43499.09</v>
      </c>
      <c r="F735" s="25">
        <v>52.854301336573506</v>
      </c>
    </row>
    <row r="736" spans="1:6" ht="31.2">
      <c r="A736" s="22" t="s">
        <v>15</v>
      </c>
      <c r="B736" s="16" t="s">
        <v>16</v>
      </c>
      <c r="C736" s="25">
        <v>50000</v>
      </c>
      <c r="D736" s="25">
        <v>34300</v>
      </c>
      <c r="E736" s="25">
        <v>12133.2</v>
      </c>
      <c r="F736" s="25">
        <v>35.373760932944606</v>
      </c>
    </row>
    <row r="737" spans="1:6">
      <c r="A737" s="22" t="s">
        <v>19</v>
      </c>
      <c r="B737" s="16" t="s">
        <v>20</v>
      </c>
      <c r="C737" s="25">
        <v>43200</v>
      </c>
      <c r="D737" s="25">
        <v>39000</v>
      </c>
      <c r="E737" s="25">
        <v>30085.89</v>
      </c>
      <c r="F737" s="25">
        <v>77.143307692307701</v>
      </c>
    </row>
    <row r="738" spans="1:6">
      <c r="A738" s="22" t="s">
        <v>21</v>
      </c>
      <c r="B738" s="16" t="s">
        <v>22</v>
      </c>
      <c r="C738" s="25">
        <v>3000</v>
      </c>
      <c r="D738" s="25">
        <v>3000</v>
      </c>
      <c r="E738" s="25">
        <v>1280</v>
      </c>
      <c r="F738" s="25">
        <v>42.666666666666671</v>
      </c>
    </row>
    <row r="739" spans="1:6" ht="46.8">
      <c r="A739" s="22" t="s">
        <v>29</v>
      </c>
      <c r="B739" s="16" t="s">
        <v>30</v>
      </c>
      <c r="C739" s="25">
        <v>6000</v>
      </c>
      <c r="D739" s="25">
        <v>6000</v>
      </c>
      <c r="E739" s="25">
        <v>0</v>
      </c>
      <c r="F739" s="25">
        <v>0</v>
      </c>
    </row>
    <row r="740" spans="1:6" ht="46.8">
      <c r="A740" s="22" t="s">
        <v>31</v>
      </c>
      <c r="B740" s="16" t="s">
        <v>32</v>
      </c>
      <c r="C740" s="25">
        <v>6000</v>
      </c>
      <c r="D740" s="25">
        <v>6000</v>
      </c>
      <c r="E740" s="25">
        <v>0</v>
      </c>
      <c r="F740" s="25">
        <v>0</v>
      </c>
    </row>
    <row r="741" spans="1:6">
      <c r="A741" s="22" t="s">
        <v>37</v>
      </c>
      <c r="B741" s="16" t="s">
        <v>38</v>
      </c>
      <c r="C741" s="25">
        <v>7700</v>
      </c>
      <c r="D741" s="25">
        <v>7700</v>
      </c>
      <c r="E741" s="25">
        <v>5207.3900000000003</v>
      </c>
      <c r="F741" s="25">
        <v>67.628441558441565</v>
      </c>
    </row>
    <row r="742" spans="1:6" ht="31.2">
      <c r="A742" s="21" t="s">
        <v>43</v>
      </c>
      <c r="B742" s="15" t="s">
        <v>44</v>
      </c>
      <c r="C742" s="24">
        <v>99000</v>
      </c>
      <c r="D742" s="24">
        <v>99000</v>
      </c>
      <c r="E742" s="24">
        <v>64630</v>
      </c>
      <c r="F742" s="24">
        <v>65.282828282828291</v>
      </c>
    </row>
    <row r="743" spans="1:6">
      <c r="A743" s="22" t="s">
        <v>3</v>
      </c>
      <c r="B743" s="16" t="s">
        <v>4</v>
      </c>
      <c r="C743" s="25">
        <v>99000</v>
      </c>
      <c r="D743" s="25">
        <v>99000</v>
      </c>
      <c r="E743" s="25">
        <v>64630</v>
      </c>
      <c r="F743" s="25">
        <v>65.282828282828291</v>
      </c>
    </row>
    <row r="744" spans="1:6">
      <c r="A744" s="22" t="s">
        <v>13</v>
      </c>
      <c r="B744" s="16" t="s">
        <v>14</v>
      </c>
      <c r="C744" s="25">
        <v>99000</v>
      </c>
      <c r="D744" s="25">
        <v>99000</v>
      </c>
      <c r="E744" s="25">
        <v>64630</v>
      </c>
      <c r="F744" s="25">
        <v>65.282828282828291</v>
      </c>
    </row>
    <row r="745" spans="1:6">
      <c r="A745" s="22" t="s">
        <v>19</v>
      </c>
      <c r="B745" s="16" t="s">
        <v>20</v>
      </c>
      <c r="C745" s="25">
        <v>99000</v>
      </c>
      <c r="D745" s="25">
        <v>99000</v>
      </c>
      <c r="E745" s="25">
        <v>64630</v>
      </c>
      <c r="F745" s="25">
        <v>65.282828282828291</v>
      </c>
    </row>
    <row r="746" spans="1:6" ht="31.2">
      <c r="A746" s="21" t="s">
        <v>210</v>
      </c>
      <c r="B746" s="15" t="s">
        <v>104</v>
      </c>
      <c r="C746" s="24">
        <v>1979400</v>
      </c>
      <c r="D746" s="24">
        <v>1601000</v>
      </c>
      <c r="E746" s="24">
        <v>1173220.6200000001</v>
      </c>
      <c r="F746" s="24">
        <v>73.280488444722053</v>
      </c>
    </row>
    <row r="747" spans="1:6">
      <c r="A747" s="22" t="s">
        <v>3</v>
      </c>
      <c r="B747" s="16" t="s">
        <v>4</v>
      </c>
      <c r="C747" s="25">
        <v>1979400</v>
      </c>
      <c r="D747" s="25">
        <v>1601000</v>
      </c>
      <c r="E747" s="25">
        <v>1173220.6200000001</v>
      </c>
      <c r="F747" s="25">
        <v>73.280488444722053</v>
      </c>
    </row>
    <row r="748" spans="1:6" ht="31.2">
      <c r="A748" s="22" t="s">
        <v>5</v>
      </c>
      <c r="B748" s="16" t="s">
        <v>6</v>
      </c>
      <c r="C748" s="25">
        <v>633900</v>
      </c>
      <c r="D748" s="25">
        <v>461800</v>
      </c>
      <c r="E748" s="25">
        <v>415574.95</v>
      </c>
      <c r="F748" s="25">
        <v>89.990244694673009</v>
      </c>
    </row>
    <row r="749" spans="1:6">
      <c r="A749" s="22" t="s">
        <v>7</v>
      </c>
      <c r="B749" s="16" t="s">
        <v>8</v>
      </c>
      <c r="C749" s="25">
        <v>519600</v>
      </c>
      <c r="D749" s="25">
        <v>378600</v>
      </c>
      <c r="E749" s="25">
        <v>340333.46</v>
      </c>
      <c r="F749" s="25">
        <v>89.892620179609096</v>
      </c>
    </row>
    <row r="750" spans="1:6">
      <c r="A750" s="22" t="s">
        <v>9</v>
      </c>
      <c r="B750" s="16" t="s">
        <v>10</v>
      </c>
      <c r="C750" s="25">
        <v>519600</v>
      </c>
      <c r="D750" s="25">
        <v>378600</v>
      </c>
      <c r="E750" s="25">
        <v>340333.46</v>
      </c>
      <c r="F750" s="25">
        <v>89.892620179609096</v>
      </c>
    </row>
    <row r="751" spans="1:6">
      <c r="A751" s="22" t="s">
        <v>11</v>
      </c>
      <c r="B751" s="16" t="s">
        <v>12</v>
      </c>
      <c r="C751" s="25">
        <v>114300</v>
      </c>
      <c r="D751" s="25">
        <v>83200</v>
      </c>
      <c r="E751" s="25">
        <v>75241.490000000005</v>
      </c>
      <c r="F751" s="25">
        <v>90.434483173076927</v>
      </c>
    </row>
    <row r="752" spans="1:6">
      <c r="A752" s="22" t="s">
        <v>13</v>
      </c>
      <c r="B752" s="16" t="s">
        <v>14</v>
      </c>
      <c r="C752" s="25">
        <v>742000</v>
      </c>
      <c r="D752" s="25">
        <v>595900</v>
      </c>
      <c r="E752" s="25">
        <v>405069.67</v>
      </c>
      <c r="F752" s="25">
        <v>67.976115119986574</v>
      </c>
    </row>
    <row r="753" spans="1:6" ht="31.2">
      <c r="A753" s="22" t="s">
        <v>15</v>
      </c>
      <c r="B753" s="16" t="s">
        <v>16</v>
      </c>
      <c r="C753" s="25">
        <v>262000</v>
      </c>
      <c r="D753" s="25">
        <v>232000</v>
      </c>
      <c r="E753" s="25">
        <v>147673.4</v>
      </c>
      <c r="F753" s="25">
        <v>63.652327586206894</v>
      </c>
    </row>
    <row r="754" spans="1:6">
      <c r="A754" s="22" t="s">
        <v>19</v>
      </c>
      <c r="B754" s="16" t="s">
        <v>20</v>
      </c>
      <c r="C754" s="25">
        <v>420000</v>
      </c>
      <c r="D754" s="25">
        <v>319100</v>
      </c>
      <c r="E754" s="25">
        <v>220752.83</v>
      </c>
      <c r="F754" s="25">
        <v>69.179827640238173</v>
      </c>
    </row>
    <row r="755" spans="1:6">
      <c r="A755" s="22" t="s">
        <v>21</v>
      </c>
      <c r="B755" s="16" t="s">
        <v>22</v>
      </c>
      <c r="C755" s="25">
        <v>2000</v>
      </c>
      <c r="D755" s="25">
        <v>2000</v>
      </c>
      <c r="E755" s="25">
        <v>0</v>
      </c>
      <c r="F755" s="25">
        <v>0</v>
      </c>
    </row>
    <row r="756" spans="1:6" ht="31.2">
      <c r="A756" s="22" t="s">
        <v>166</v>
      </c>
      <c r="B756" s="16" t="s">
        <v>23</v>
      </c>
      <c r="C756" s="25">
        <v>58000</v>
      </c>
      <c r="D756" s="25">
        <v>42800</v>
      </c>
      <c r="E756" s="25">
        <v>36643.440000000002</v>
      </c>
      <c r="F756" s="25">
        <v>85.615514018691599</v>
      </c>
    </row>
    <row r="757" spans="1:6">
      <c r="A757" s="22" t="s">
        <v>167</v>
      </c>
      <c r="B757" s="16" t="s">
        <v>24</v>
      </c>
      <c r="C757" s="25">
        <v>43300</v>
      </c>
      <c r="D757" s="25">
        <v>32000</v>
      </c>
      <c r="E757" s="25">
        <v>30250.639999999999</v>
      </c>
      <c r="F757" s="25">
        <v>94.533249999999995</v>
      </c>
    </row>
    <row r="758" spans="1:6" ht="31.2">
      <c r="A758" s="22" t="s">
        <v>168</v>
      </c>
      <c r="B758" s="16" t="s">
        <v>25</v>
      </c>
      <c r="C758" s="25">
        <v>1100</v>
      </c>
      <c r="D758" s="25">
        <v>800</v>
      </c>
      <c r="E758" s="25">
        <v>669.3</v>
      </c>
      <c r="F758" s="25">
        <v>83.662499999999994</v>
      </c>
    </row>
    <row r="759" spans="1:6">
      <c r="A759" s="22" t="s">
        <v>169</v>
      </c>
      <c r="B759" s="16" t="s">
        <v>26</v>
      </c>
      <c r="C759" s="25">
        <v>13600</v>
      </c>
      <c r="D759" s="25">
        <v>10000</v>
      </c>
      <c r="E759" s="25">
        <v>5723.5</v>
      </c>
      <c r="F759" s="25">
        <v>57.234999999999999</v>
      </c>
    </row>
    <row r="760" spans="1:6">
      <c r="A760" s="22" t="s">
        <v>176</v>
      </c>
      <c r="B760" s="16" t="s">
        <v>35</v>
      </c>
      <c r="C760" s="25">
        <v>600000</v>
      </c>
      <c r="D760" s="25">
        <v>543300</v>
      </c>
      <c r="E760" s="25">
        <v>352576</v>
      </c>
      <c r="F760" s="25">
        <v>64.895269648444682</v>
      </c>
    </row>
    <row r="761" spans="1:6">
      <c r="A761" s="22" t="s">
        <v>177</v>
      </c>
      <c r="B761" s="16" t="s">
        <v>36</v>
      </c>
      <c r="C761" s="25">
        <v>600000</v>
      </c>
      <c r="D761" s="25">
        <v>543300</v>
      </c>
      <c r="E761" s="25">
        <v>352576</v>
      </c>
      <c r="F761" s="25">
        <v>64.895269648444682</v>
      </c>
    </row>
    <row r="762" spans="1:6">
      <c r="A762" s="22" t="s">
        <v>37</v>
      </c>
      <c r="B762" s="16" t="s">
        <v>38</v>
      </c>
      <c r="C762" s="25">
        <v>3500</v>
      </c>
      <c r="D762" s="25">
        <v>0</v>
      </c>
      <c r="E762" s="25">
        <v>0</v>
      </c>
      <c r="F762" s="25">
        <v>0</v>
      </c>
    </row>
    <row r="763" spans="1:6" ht="46.8">
      <c r="A763" s="21" t="s">
        <v>211</v>
      </c>
      <c r="B763" s="15" t="s">
        <v>105</v>
      </c>
      <c r="C763" s="24">
        <v>895000</v>
      </c>
      <c r="D763" s="24">
        <v>795000</v>
      </c>
      <c r="E763" s="24">
        <v>534634.64</v>
      </c>
      <c r="F763" s="24">
        <v>67.24964025157233</v>
      </c>
    </row>
    <row r="764" spans="1:6">
      <c r="A764" s="22" t="s">
        <v>3</v>
      </c>
      <c r="B764" s="16" t="s">
        <v>4</v>
      </c>
      <c r="C764" s="25">
        <v>895000</v>
      </c>
      <c r="D764" s="25">
        <v>795000</v>
      </c>
      <c r="E764" s="25">
        <v>534634.64</v>
      </c>
      <c r="F764" s="25">
        <v>67.24964025157233</v>
      </c>
    </row>
    <row r="765" spans="1:6">
      <c r="A765" s="22" t="s">
        <v>13</v>
      </c>
      <c r="B765" s="16" t="s">
        <v>14</v>
      </c>
      <c r="C765" s="25">
        <v>895000</v>
      </c>
      <c r="D765" s="25">
        <v>795000</v>
      </c>
      <c r="E765" s="25">
        <v>534634.64</v>
      </c>
      <c r="F765" s="25">
        <v>67.24964025157233</v>
      </c>
    </row>
    <row r="766" spans="1:6" ht="31.2">
      <c r="A766" s="22" t="s">
        <v>15</v>
      </c>
      <c r="B766" s="16" t="s">
        <v>16</v>
      </c>
      <c r="C766" s="25">
        <v>434000</v>
      </c>
      <c r="D766" s="25">
        <v>354000</v>
      </c>
      <c r="E766" s="25">
        <v>241528</v>
      </c>
      <c r="F766" s="25">
        <v>68.228248587570619</v>
      </c>
    </row>
    <row r="767" spans="1:6">
      <c r="A767" s="22" t="s">
        <v>19</v>
      </c>
      <c r="B767" s="16" t="s">
        <v>20</v>
      </c>
      <c r="C767" s="25">
        <v>461000</v>
      </c>
      <c r="D767" s="25">
        <v>441000</v>
      </c>
      <c r="E767" s="25">
        <v>293106.64</v>
      </c>
      <c r="F767" s="25">
        <v>66.464090702947857</v>
      </c>
    </row>
    <row r="768" spans="1:6" ht="46.8">
      <c r="A768" s="21" t="s">
        <v>212</v>
      </c>
      <c r="B768" s="15" t="s">
        <v>106</v>
      </c>
      <c r="C768" s="24">
        <v>320000</v>
      </c>
      <c r="D768" s="24">
        <v>320000</v>
      </c>
      <c r="E768" s="24">
        <v>226490.63</v>
      </c>
      <c r="F768" s="24">
        <v>70.778321875000003</v>
      </c>
    </row>
    <row r="769" spans="1:6">
      <c r="A769" s="22" t="s">
        <v>3</v>
      </c>
      <c r="B769" s="16" t="s">
        <v>4</v>
      </c>
      <c r="C769" s="25">
        <v>320000</v>
      </c>
      <c r="D769" s="25">
        <v>320000</v>
      </c>
      <c r="E769" s="25">
        <v>226490.63</v>
      </c>
      <c r="F769" s="25">
        <v>70.778321875000003</v>
      </c>
    </row>
    <row r="770" spans="1:6">
      <c r="A770" s="22" t="s">
        <v>13</v>
      </c>
      <c r="B770" s="16" t="s">
        <v>14</v>
      </c>
      <c r="C770" s="25">
        <v>320000</v>
      </c>
      <c r="D770" s="25">
        <v>320000</v>
      </c>
      <c r="E770" s="25">
        <v>226490.63</v>
      </c>
      <c r="F770" s="25">
        <v>70.778321875000003</v>
      </c>
    </row>
    <row r="771" spans="1:6" ht="31.2">
      <c r="A771" s="22" t="s">
        <v>15</v>
      </c>
      <c r="B771" s="16" t="s">
        <v>16</v>
      </c>
      <c r="C771" s="25">
        <v>78100</v>
      </c>
      <c r="D771" s="25">
        <v>78100</v>
      </c>
      <c r="E771" s="25">
        <v>71900.399999999994</v>
      </c>
      <c r="F771" s="25">
        <v>92.061971830985911</v>
      </c>
    </row>
    <row r="772" spans="1:6">
      <c r="A772" s="22" t="s">
        <v>19</v>
      </c>
      <c r="B772" s="16" t="s">
        <v>20</v>
      </c>
      <c r="C772" s="25">
        <v>241900</v>
      </c>
      <c r="D772" s="25">
        <v>241900</v>
      </c>
      <c r="E772" s="25">
        <v>154590.23000000001</v>
      </c>
      <c r="F772" s="25">
        <v>63.906668044646551</v>
      </c>
    </row>
    <row r="773" spans="1:6" ht="62.4">
      <c r="A773" s="21" t="s">
        <v>257</v>
      </c>
      <c r="B773" s="15" t="s">
        <v>258</v>
      </c>
      <c r="C773" s="24">
        <v>103944</v>
      </c>
      <c r="D773" s="24">
        <v>72762</v>
      </c>
      <c r="E773" s="24">
        <v>51972</v>
      </c>
      <c r="F773" s="24">
        <v>71.427393419642115</v>
      </c>
    </row>
    <row r="774" spans="1:6">
      <c r="A774" s="22" t="s">
        <v>3</v>
      </c>
      <c r="B774" s="16" t="s">
        <v>4</v>
      </c>
      <c r="C774" s="25">
        <v>103944</v>
      </c>
      <c r="D774" s="25">
        <v>72762</v>
      </c>
      <c r="E774" s="25">
        <v>51972</v>
      </c>
      <c r="F774" s="25">
        <v>71.427393419642115</v>
      </c>
    </row>
    <row r="775" spans="1:6" ht="31.2">
      <c r="A775" s="22" t="s">
        <v>5</v>
      </c>
      <c r="B775" s="16" t="s">
        <v>6</v>
      </c>
      <c r="C775" s="25">
        <v>103944</v>
      </c>
      <c r="D775" s="25">
        <v>72762</v>
      </c>
      <c r="E775" s="25">
        <v>51972</v>
      </c>
      <c r="F775" s="25">
        <v>71.427393419642115</v>
      </c>
    </row>
    <row r="776" spans="1:6">
      <c r="A776" s="22" t="s">
        <v>7</v>
      </c>
      <c r="B776" s="16" t="s">
        <v>8</v>
      </c>
      <c r="C776" s="25">
        <v>85200</v>
      </c>
      <c r="D776" s="25">
        <v>59640</v>
      </c>
      <c r="E776" s="25">
        <v>42600</v>
      </c>
      <c r="F776" s="25">
        <v>71.428571428571431</v>
      </c>
    </row>
    <row r="777" spans="1:6">
      <c r="A777" s="22" t="s">
        <v>9</v>
      </c>
      <c r="B777" s="16" t="s">
        <v>10</v>
      </c>
      <c r="C777" s="25">
        <v>85200</v>
      </c>
      <c r="D777" s="25">
        <v>59640</v>
      </c>
      <c r="E777" s="25">
        <v>42600</v>
      </c>
      <c r="F777" s="25">
        <v>71.428571428571431</v>
      </c>
    </row>
    <row r="778" spans="1:6">
      <c r="A778" s="22" t="s">
        <v>11</v>
      </c>
      <c r="B778" s="16" t="s">
        <v>12</v>
      </c>
      <c r="C778" s="25">
        <v>18744</v>
      </c>
      <c r="D778" s="25">
        <v>13122</v>
      </c>
      <c r="E778" s="25">
        <v>9372</v>
      </c>
      <c r="F778" s="25">
        <v>71.422039323273893</v>
      </c>
    </row>
    <row r="779" spans="1:6" ht="78">
      <c r="A779" s="21" t="s">
        <v>213</v>
      </c>
      <c r="B779" s="15" t="s">
        <v>107</v>
      </c>
      <c r="C779" s="24">
        <v>1841700</v>
      </c>
      <c r="D779" s="24">
        <v>1605000</v>
      </c>
      <c r="E779" s="24">
        <v>1411056</v>
      </c>
      <c r="F779" s="24">
        <v>87.91626168224299</v>
      </c>
    </row>
    <row r="780" spans="1:6">
      <c r="A780" s="22" t="s">
        <v>3</v>
      </c>
      <c r="B780" s="16" t="s">
        <v>4</v>
      </c>
      <c r="C780" s="25">
        <v>1841700</v>
      </c>
      <c r="D780" s="25">
        <v>1605000</v>
      </c>
      <c r="E780" s="25">
        <v>1411056</v>
      </c>
      <c r="F780" s="25">
        <v>87.91626168224299</v>
      </c>
    </row>
    <row r="781" spans="1:6" ht="31.2">
      <c r="A781" s="22" t="s">
        <v>5</v>
      </c>
      <c r="B781" s="16" t="s">
        <v>6</v>
      </c>
      <c r="C781" s="25">
        <v>806700</v>
      </c>
      <c r="D781" s="25">
        <v>664300</v>
      </c>
      <c r="E781" s="25">
        <v>650504</v>
      </c>
      <c r="F781" s="25">
        <v>97.923227457474042</v>
      </c>
    </row>
    <row r="782" spans="1:6">
      <c r="A782" s="22" t="s">
        <v>7</v>
      </c>
      <c r="B782" s="16" t="s">
        <v>8</v>
      </c>
      <c r="C782" s="25">
        <v>661200</v>
      </c>
      <c r="D782" s="25">
        <v>544100</v>
      </c>
      <c r="E782" s="25">
        <v>533200</v>
      </c>
      <c r="F782" s="25">
        <v>97.996691784598426</v>
      </c>
    </row>
    <row r="783" spans="1:6">
      <c r="A783" s="22" t="s">
        <v>9</v>
      </c>
      <c r="B783" s="16" t="s">
        <v>10</v>
      </c>
      <c r="C783" s="25">
        <v>661200</v>
      </c>
      <c r="D783" s="25">
        <v>544100</v>
      </c>
      <c r="E783" s="25">
        <v>533200</v>
      </c>
      <c r="F783" s="25">
        <v>97.996691784598426</v>
      </c>
    </row>
    <row r="784" spans="1:6">
      <c r="A784" s="22" t="s">
        <v>11</v>
      </c>
      <c r="B784" s="16" t="s">
        <v>12</v>
      </c>
      <c r="C784" s="25">
        <v>145500</v>
      </c>
      <c r="D784" s="25">
        <v>120200</v>
      </c>
      <c r="E784" s="25">
        <v>117304</v>
      </c>
      <c r="F784" s="25">
        <v>97.590682196339429</v>
      </c>
    </row>
    <row r="785" spans="1:6">
      <c r="A785" s="22" t="s">
        <v>13</v>
      </c>
      <c r="B785" s="16" t="s">
        <v>14</v>
      </c>
      <c r="C785" s="25">
        <v>215000</v>
      </c>
      <c r="D785" s="25">
        <v>215000</v>
      </c>
      <c r="E785" s="25">
        <v>149928.4</v>
      </c>
      <c r="F785" s="25">
        <v>69.734139534883724</v>
      </c>
    </row>
    <row r="786" spans="1:6" ht="31.2">
      <c r="A786" s="22" t="s">
        <v>15</v>
      </c>
      <c r="B786" s="16" t="s">
        <v>16</v>
      </c>
      <c r="C786" s="25">
        <v>93000</v>
      </c>
      <c r="D786" s="25">
        <v>93000</v>
      </c>
      <c r="E786" s="25">
        <v>82928.399999999994</v>
      </c>
      <c r="F786" s="25">
        <v>89.170322580645163</v>
      </c>
    </row>
    <row r="787" spans="1:6">
      <c r="A787" s="22" t="s">
        <v>19</v>
      </c>
      <c r="B787" s="16" t="s">
        <v>20</v>
      </c>
      <c r="C787" s="25">
        <v>122000</v>
      </c>
      <c r="D787" s="25">
        <v>122000</v>
      </c>
      <c r="E787" s="25">
        <v>67000</v>
      </c>
      <c r="F787" s="25">
        <v>54.918032786885249</v>
      </c>
    </row>
    <row r="788" spans="1:6">
      <c r="A788" s="22" t="s">
        <v>176</v>
      </c>
      <c r="B788" s="16" t="s">
        <v>35</v>
      </c>
      <c r="C788" s="25">
        <v>820000</v>
      </c>
      <c r="D788" s="25">
        <v>725700</v>
      </c>
      <c r="E788" s="25">
        <v>610623.6</v>
      </c>
      <c r="F788" s="25">
        <v>84.142703596527497</v>
      </c>
    </row>
    <row r="789" spans="1:6">
      <c r="A789" s="22" t="s">
        <v>177</v>
      </c>
      <c r="B789" s="16" t="s">
        <v>36</v>
      </c>
      <c r="C789" s="25">
        <v>820000</v>
      </c>
      <c r="D789" s="25">
        <v>725700</v>
      </c>
      <c r="E789" s="25">
        <v>610623.6</v>
      </c>
      <c r="F789" s="25">
        <v>84.142703596527497</v>
      </c>
    </row>
    <row r="790" spans="1:6" ht="62.4">
      <c r="A790" s="3" t="s">
        <v>108</v>
      </c>
      <c r="B790" s="4" t="s">
        <v>130</v>
      </c>
      <c r="C790" s="7">
        <v>152783142</v>
      </c>
      <c r="D790" s="7">
        <v>121433042</v>
      </c>
      <c r="E790" s="7">
        <v>109581911.64</v>
      </c>
      <c r="F790" s="7">
        <v>90.240604892365297</v>
      </c>
    </row>
    <row r="791" spans="1:6">
      <c r="A791" s="22" t="s">
        <v>3</v>
      </c>
      <c r="B791" s="16" t="s">
        <v>4</v>
      </c>
      <c r="C791" s="25">
        <v>152783142</v>
      </c>
      <c r="D791" s="25">
        <v>121433042</v>
      </c>
      <c r="E791" s="25">
        <v>109581911.64</v>
      </c>
      <c r="F791" s="25">
        <v>90.240604892365297</v>
      </c>
    </row>
    <row r="792" spans="1:6" ht="31.2">
      <c r="A792" s="22" t="s">
        <v>5</v>
      </c>
      <c r="B792" s="16" t="s">
        <v>6</v>
      </c>
      <c r="C792" s="25">
        <v>3502400</v>
      </c>
      <c r="D792" s="25">
        <v>2697200</v>
      </c>
      <c r="E792" s="25">
        <v>2506095.58</v>
      </c>
      <c r="F792" s="25">
        <v>92.914710811211634</v>
      </c>
    </row>
    <row r="793" spans="1:6">
      <c r="A793" s="22" t="s">
        <v>7</v>
      </c>
      <c r="B793" s="16" t="s">
        <v>8</v>
      </c>
      <c r="C793" s="25">
        <v>2870700</v>
      </c>
      <c r="D793" s="25">
        <v>2210700</v>
      </c>
      <c r="E793" s="25">
        <v>2053491.04</v>
      </c>
      <c r="F793" s="25">
        <v>92.888724838286521</v>
      </c>
    </row>
    <row r="794" spans="1:6">
      <c r="A794" s="22" t="s">
        <v>9</v>
      </c>
      <c r="B794" s="16" t="s">
        <v>10</v>
      </c>
      <c r="C794" s="25">
        <v>2870700</v>
      </c>
      <c r="D794" s="25">
        <v>2210700</v>
      </c>
      <c r="E794" s="25">
        <v>2053491.04</v>
      </c>
      <c r="F794" s="25">
        <v>92.888724838286521</v>
      </c>
    </row>
    <row r="795" spans="1:6">
      <c r="A795" s="22" t="s">
        <v>11</v>
      </c>
      <c r="B795" s="16" t="s">
        <v>12</v>
      </c>
      <c r="C795" s="25">
        <v>631700</v>
      </c>
      <c r="D795" s="25">
        <v>486500</v>
      </c>
      <c r="E795" s="25">
        <v>452604.54</v>
      </c>
      <c r="F795" s="25">
        <v>93.032793422404922</v>
      </c>
    </row>
    <row r="796" spans="1:6">
      <c r="A796" s="22" t="s">
        <v>13</v>
      </c>
      <c r="B796" s="16" t="s">
        <v>14</v>
      </c>
      <c r="C796" s="25">
        <v>46021300</v>
      </c>
      <c r="D796" s="25">
        <v>36947700</v>
      </c>
      <c r="E796" s="25">
        <v>28525924.550000004</v>
      </c>
      <c r="F796" s="25">
        <v>77.206225421338829</v>
      </c>
    </row>
    <row r="797" spans="1:6" ht="31.2">
      <c r="A797" s="22" t="s">
        <v>15</v>
      </c>
      <c r="B797" s="16" t="s">
        <v>16</v>
      </c>
      <c r="C797" s="25">
        <v>202800</v>
      </c>
      <c r="D797" s="25">
        <v>192600</v>
      </c>
      <c r="E797" s="25">
        <v>158504.9</v>
      </c>
      <c r="F797" s="25">
        <v>82.297455867082036</v>
      </c>
    </row>
    <row r="798" spans="1:6">
      <c r="A798" s="22" t="s">
        <v>19</v>
      </c>
      <c r="B798" s="16" t="s">
        <v>20</v>
      </c>
      <c r="C798" s="25">
        <v>36507900</v>
      </c>
      <c r="D798" s="25">
        <v>29108100</v>
      </c>
      <c r="E798" s="25">
        <v>24342825.880000003</v>
      </c>
      <c r="F798" s="25">
        <v>83.629044424060666</v>
      </c>
    </row>
    <row r="799" spans="1:6">
      <c r="A799" s="22" t="s">
        <v>21</v>
      </c>
      <c r="B799" s="16" t="s">
        <v>22</v>
      </c>
      <c r="C799" s="25">
        <v>46200</v>
      </c>
      <c r="D799" s="25">
        <v>46200</v>
      </c>
      <c r="E799" s="25">
        <v>33272.370000000003</v>
      </c>
      <c r="F799" s="25">
        <v>72.018116883116889</v>
      </c>
    </row>
    <row r="800" spans="1:6" ht="31.2">
      <c r="A800" s="22" t="s">
        <v>166</v>
      </c>
      <c r="B800" s="16" t="s">
        <v>23</v>
      </c>
      <c r="C800" s="25">
        <v>9079400</v>
      </c>
      <c r="D800" s="25">
        <v>7415800</v>
      </c>
      <c r="E800" s="25">
        <v>3971071.4</v>
      </c>
      <c r="F800" s="25">
        <v>53.548793117397985</v>
      </c>
    </row>
    <row r="801" spans="1:6">
      <c r="A801" s="22" t="s">
        <v>167</v>
      </c>
      <c r="B801" s="16" t="s">
        <v>24</v>
      </c>
      <c r="C801" s="25">
        <v>8600</v>
      </c>
      <c r="D801" s="25">
        <v>6300</v>
      </c>
      <c r="E801" s="25">
        <v>3124.65</v>
      </c>
      <c r="F801" s="25">
        <v>49.597619047619048</v>
      </c>
    </row>
    <row r="802" spans="1:6" ht="31.2">
      <c r="A802" s="22" t="s">
        <v>168</v>
      </c>
      <c r="B802" s="16" t="s">
        <v>25</v>
      </c>
      <c r="C802" s="25">
        <v>600</v>
      </c>
      <c r="D802" s="25">
        <v>450</v>
      </c>
      <c r="E802" s="25">
        <v>114.57</v>
      </c>
      <c r="F802" s="25">
        <v>25.46</v>
      </c>
    </row>
    <row r="803" spans="1:6">
      <c r="A803" s="22" t="s">
        <v>169</v>
      </c>
      <c r="B803" s="16" t="s">
        <v>26</v>
      </c>
      <c r="C803" s="25">
        <v>9055200</v>
      </c>
      <c r="D803" s="25">
        <v>7394050</v>
      </c>
      <c r="E803" s="25">
        <v>3967558.2600000002</v>
      </c>
      <c r="F803" s="25">
        <v>53.658796735212775</v>
      </c>
    </row>
    <row r="804" spans="1:6">
      <c r="A804" s="22" t="s">
        <v>170</v>
      </c>
      <c r="B804" s="16" t="s">
        <v>27</v>
      </c>
      <c r="C804" s="25">
        <v>15000</v>
      </c>
      <c r="D804" s="25">
        <v>15000</v>
      </c>
      <c r="E804" s="25">
        <v>273.92</v>
      </c>
      <c r="F804" s="25">
        <v>1.8261333333333334</v>
      </c>
    </row>
    <row r="805" spans="1:6" ht="46.8">
      <c r="A805" s="22" t="s">
        <v>29</v>
      </c>
      <c r="B805" s="16" t="s">
        <v>30</v>
      </c>
      <c r="C805" s="25">
        <v>185000</v>
      </c>
      <c r="D805" s="25">
        <v>185000</v>
      </c>
      <c r="E805" s="25">
        <v>20250</v>
      </c>
      <c r="F805" s="25">
        <v>10.945945945945947</v>
      </c>
    </row>
    <row r="806" spans="1:6" ht="46.8">
      <c r="A806" s="22" t="s">
        <v>172</v>
      </c>
      <c r="B806" s="16" t="s">
        <v>173</v>
      </c>
      <c r="C806" s="25">
        <v>55000</v>
      </c>
      <c r="D806" s="25">
        <v>55000</v>
      </c>
      <c r="E806" s="25">
        <v>0</v>
      </c>
      <c r="F806" s="25">
        <v>0</v>
      </c>
    </row>
    <row r="807" spans="1:6" ht="46.8">
      <c r="A807" s="22" t="s">
        <v>31</v>
      </c>
      <c r="B807" s="16" t="s">
        <v>32</v>
      </c>
      <c r="C807" s="25">
        <v>130000</v>
      </c>
      <c r="D807" s="25">
        <v>130000</v>
      </c>
      <c r="E807" s="25">
        <v>20250</v>
      </c>
      <c r="F807" s="25">
        <v>15.576923076923077</v>
      </c>
    </row>
    <row r="808" spans="1:6">
      <c r="A808" s="22" t="s">
        <v>174</v>
      </c>
      <c r="B808" s="16" t="s">
        <v>33</v>
      </c>
      <c r="C808" s="25">
        <v>103242042</v>
      </c>
      <c r="D808" s="25">
        <v>81774042</v>
      </c>
      <c r="E808" s="25">
        <v>78541167.650000006</v>
      </c>
      <c r="F808" s="25">
        <v>96.046576308408476</v>
      </c>
    </row>
    <row r="809" spans="1:6" ht="46.8">
      <c r="A809" s="22" t="s">
        <v>175</v>
      </c>
      <c r="B809" s="16" t="s">
        <v>34</v>
      </c>
      <c r="C809" s="25">
        <v>103242042</v>
      </c>
      <c r="D809" s="25">
        <v>81774042</v>
      </c>
      <c r="E809" s="25">
        <v>78541167.650000006</v>
      </c>
      <c r="F809" s="25">
        <v>96.046576308408476</v>
      </c>
    </row>
    <row r="810" spans="1:6">
      <c r="A810" s="22" t="s">
        <v>37</v>
      </c>
      <c r="B810" s="16" t="s">
        <v>38</v>
      </c>
      <c r="C810" s="25">
        <v>17400</v>
      </c>
      <c r="D810" s="25">
        <v>14100</v>
      </c>
      <c r="E810" s="25">
        <v>8723.86</v>
      </c>
      <c r="F810" s="25">
        <v>61.871347517730499</v>
      </c>
    </row>
    <row r="811" spans="1:6" ht="62.4">
      <c r="A811" s="21" t="s">
        <v>59</v>
      </c>
      <c r="B811" s="15" t="s">
        <v>60</v>
      </c>
      <c r="C811" s="24">
        <v>4294900</v>
      </c>
      <c r="D811" s="24">
        <v>3447100</v>
      </c>
      <c r="E811" s="24">
        <v>2771269.75</v>
      </c>
      <c r="F811" s="24">
        <v>80.394237184880041</v>
      </c>
    </row>
    <row r="812" spans="1:6">
      <c r="A812" s="22" t="s">
        <v>3</v>
      </c>
      <c r="B812" s="16" t="s">
        <v>4</v>
      </c>
      <c r="C812" s="25">
        <v>4294900</v>
      </c>
      <c r="D812" s="25">
        <v>3447100</v>
      </c>
      <c r="E812" s="25">
        <v>2771269.75</v>
      </c>
      <c r="F812" s="25">
        <v>80.394237184880041</v>
      </c>
    </row>
    <row r="813" spans="1:6" ht="31.2">
      <c r="A813" s="22" t="s">
        <v>5</v>
      </c>
      <c r="B813" s="16" t="s">
        <v>6</v>
      </c>
      <c r="C813" s="25">
        <v>3502400</v>
      </c>
      <c r="D813" s="25">
        <v>2697200</v>
      </c>
      <c r="E813" s="25">
        <v>2506095.58</v>
      </c>
      <c r="F813" s="25">
        <v>92.914710811211634</v>
      </c>
    </row>
    <row r="814" spans="1:6">
      <c r="A814" s="22" t="s">
        <v>7</v>
      </c>
      <c r="B814" s="16" t="s">
        <v>8</v>
      </c>
      <c r="C814" s="25">
        <v>2870700</v>
      </c>
      <c r="D814" s="25">
        <v>2210700</v>
      </c>
      <c r="E814" s="25">
        <v>2053491.04</v>
      </c>
      <c r="F814" s="25">
        <v>92.888724838286521</v>
      </c>
    </row>
    <row r="815" spans="1:6">
      <c r="A815" s="22" t="s">
        <v>9</v>
      </c>
      <c r="B815" s="16" t="s">
        <v>10</v>
      </c>
      <c r="C815" s="25">
        <v>2870700</v>
      </c>
      <c r="D815" s="25">
        <v>2210700</v>
      </c>
      <c r="E815" s="25">
        <v>2053491.04</v>
      </c>
      <c r="F815" s="25">
        <v>92.888724838286521</v>
      </c>
    </row>
    <row r="816" spans="1:6">
      <c r="A816" s="22" t="s">
        <v>11</v>
      </c>
      <c r="B816" s="16" t="s">
        <v>12</v>
      </c>
      <c r="C816" s="25">
        <v>631700</v>
      </c>
      <c r="D816" s="25">
        <v>486500</v>
      </c>
      <c r="E816" s="25">
        <v>452604.54</v>
      </c>
      <c r="F816" s="25">
        <v>93.032793422404922</v>
      </c>
    </row>
    <row r="817" spans="1:6">
      <c r="A817" s="22" t="s">
        <v>13</v>
      </c>
      <c r="B817" s="16" t="s">
        <v>14</v>
      </c>
      <c r="C817" s="25">
        <v>775100</v>
      </c>
      <c r="D817" s="25">
        <v>735800</v>
      </c>
      <c r="E817" s="25">
        <v>256450.31</v>
      </c>
      <c r="F817" s="25">
        <v>34.853263114976897</v>
      </c>
    </row>
    <row r="818" spans="1:6" ht="31.2">
      <c r="A818" s="22" t="s">
        <v>15</v>
      </c>
      <c r="B818" s="16" t="s">
        <v>16</v>
      </c>
      <c r="C818" s="25">
        <v>202800</v>
      </c>
      <c r="D818" s="25">
        <v>192600</v>
      </c>
      <c r="E818" s="25">
        <v>158504.9</v>
      </c>
      <c r="F818" s="25">
        <v>82.297455867082036</v>
      </c>
    </row>
    <row r="819" spans="1:6">
      <c r="A819" s="22" t="s">
        <v>19</v>
      </c>
      <c r="B819" s="16" t="s">
        <v>20</v>
      </c>
      <c r="C819" s="25">
        <v>511700</v>
      </c>
      <c r="D819" s="25">
        <v>486200</v>
      </c>
      <c r="E819" s="25">
        <v>59965.91</v>
      </c>
      <c r="F819" s="25">
        <v>12.333589058000824</v>
      </c>
    </row>
    <row r="820" spans="1:6">
      <c r="A820" s="22" t="s">
        <v>21</v>
      </c>
      <c r="B820" s="16" t="s">
        <v>22</v>
      </c>
      <c r="C820" s="25">
        <v>46200</v>
      </c>
      <c r="D820" s="25">
        <v>46200</v>
      </c>
      <c r="E820" s="25">
        <v>33272.370000000003</v>
      </c>
      <c r="F820" s="25">
        <v>72.018116883116889</v>
      </c>
    </row>
    <row r="821" spans="1:6" ht="31.2">
      <c r="A821" s="22" t="s">
        <v>166</v>
      </c>
      <c r="B821" s="16" t="s">
        <v>23</v>
      </c>
      <c r="C821" s="25">
        <v>14400</v>
      </c>
      <c r="D821" s="25">
        <v>10800</v>
      </c>
      <c r="E821" s="25">
        <v>4707.13</v>
      </c>
      <c r="F821" s="25">
        <v>43.584537037037038</v>
      </c>
    </row>
    <row r="822" spans="1:6">
      <c r="A822" s="22" t="s">
        <v>167</v>
      </c>
      <c r="B822" s="16" t="s">
        <v>24</v>
      </c>
      <c r="C822" s="25">
        <v>8600</v>
      </c>
      <c r="D822" s="25">
        <v>6300</v>
      </c>
      <c r="E822" s="25">
        <v>3124.65</v>
      </c>
      <c r="F822" s="25">
        <v>49.597619047619048</v>
      </c>
    </row>
    <row r="823" spans="1:6" ht="31.2">
      <c r="A823" s="22" t="s">
        <v>168</v>
      </c>
      <c r="B823" s="16" t="s">
        <v>25</v>
      </c>
      <c r="C823" s="25">
        <v>600</v>
      </c>
      <c r="D823" s="25">
        <v>450</v>
      </c>
      <c r="E823" s="25">
        <v>114.57</v>
      </c>
      <c r="F823" s="25">
        <v>25.46</v>
      </c>
    </row>
    <row r="824" spans="1:6">
      <c r="A824" s="22" t="s">
        <v>169</v>
      </c>
      <c r="B824" s="16" t="s">
        <v>26</v>
      </c>
      <c r="C824" s="25">
        <v>5200</v>
      </c>
      <c r="D824" s="25">
        <v>4050</v>
      </c>
      <c r="E824" s="25">
        <v>1467.91</v>
      </c>
      <c r="F824" s="25">
        <v>36.244691358024696</v>
      </c>
    </row>
    <row r="825" spans="1:6">
      <c r="A825" s="22" t="s">
        <v>37</v>
      </c>
      <c r="B825" s="16" t="s">
        <v>38</v>
      </c>
      <c r="C825" s="25">
        <v>17400</v>
      </c>
      <c r="D825" s="25">
        <v>14100</v>
      </c>
      <c r="E825" s="25">
        <v>8723.86</v>
      </c>
      <c r="F825" s="25">
        <v>61.871347517730499</v>
      </c>
    </row>
    <row r="826" spans="1:6" ht="46.8">
      <c r="A826" s="21" t="s">
        <v>41</v>
      </c>
      <c r="B826" s="15" t="s">
        <v>42</v>
      </c>
      <c r="C826" s="24">
        <v>25000</v>
      </c>
      <c r="D826" s="24">
        <v>25000</v>
      </c>
      <c r="E826" s="24">
        <v>2200</v>
      </c>
      <c r="F826" s="24">
        <v>8.7999999999999989</v>
      </c>
    </row>
    <row r="827" spans="1:6">
      <c r="A827" s="22" t="s">
        <v>3</v>
      </c>
      <c r="B827" s="16" t="s">
        <v>4</v>
      </c>
      <c r="C827" s="25">
        <v>25000</v>
      </c>
      <c r="D827" s="25">
        <v>25000</v>
      </c>
      <c r="E827" s="25">
        <v>2200</v>
      </c>
      <c r="F827" s="25">
        <v>8.7999999999999989</v>
      </c>
    </row>
    <row r="828" spans="1:6">
      <c r="A828" s="22" t="s">
        <v>13</v>
      </c>
      <c r="B828" s="16" t="s">
        <v>14</v>
      </c>
      <c r="C828" s="25">
        <v>25000</v>
      </c>
      <c r="D828" s="25">
        <v>25000</v>
      </c>
      <c r="E828" s="25">
        <v>2200</v>
      </c>
      <c r="F828" s="25">
        <v>8.7999999999999989</v>
      </c>
    </row>
    <row r="829" spans="1:6" ht="46.8">
      <c r="A829" s="22" t="s">
        <v>29</v>
      </c>
      <c r="B829" s="16" t="s">
        <v>30</v>
      </c>
      <c r="C829" s="25">
        <v>25000</v>
      </c>
      <c r="D829" s="25">
        <v>25000</v>
      </c>
      <c r="E829" s="25">
        <v>2200</v>
      </c>
      <c r="F829" s="25">
        <v>8.7999999999999989</v>
      </c>
    </row>
    <row r="830" spans="1:6" ht="46.8">
      <c r="A830" s="22" t="s">
        <v>31</v>
      </c>
      <c r="B830" s="16" t="s">
        <v>32</v>
      </c>
      <c r="C830" s="25">
        <v>25000</v>
      </c>
      <c r="D830" s="25">
        <v>25000</v>
      </c>
      <c r="E830" s="25">
        <v>2200</v>
      </c>
      <c r="F830" s="25">
        <v>8.7999999999999989</v>
      </c>
    </row>
    <row r="831" spans="1:6" ht="31.2">
      <c r="A831" s="21" t="s">
        <v>43</v>
      </c>
      <c r="B831" s="15" t="s">
        <v>44</v>
      </c>
      <c r="C831" s="24">
        <v>99000</v>
      </c>
      <c r="D831" s="24">
        <v>74700</v>
      </c>
      <c r="E831" s="24">
        <v>49900</v>
      </c>
      <c r="F831" s="24">
        <v>66.80053547523427</v>
      </c>
    </row>
    <row r="832" spans="1:6">
      <c r="A832" s="22" t="s">
        <v>3</v>
      </c>
      <c r="B832" s="16" t="s">
        <v>4</v>
      </c>
      <c r="C832" s="25">
        <v>99000</v>
      </c>
      <c r="D832" s="25">
        <v>74700</v>
      </c>
      <c r="E832" s="25">
        <v>49900</v>
      </c>
      <c r="F832" s="25">
        <v>66.80053547523427</v>
      </c>
    </row>
    <row r="833" spans="1:6">
      <c r="A833" s="22" t="s">
        <v>13</v>
      </c>
      <c r="B833" s="16" t="s">
        <v>14</v>
      </c>
      <c r="C833" s="25">
        <v>99000</v>
      </c>
      <c r="D833" s="25">
        <v>74700</v>
      </c>
      <c r="E833" s="25">
        <v>49900</v>
      </c>
      <c r="F833" s="25">
        <v>66.80053547523427</v>
      </c>
    </row>
    <row r="834" spans="1:6">
      <c r="A834" s="22" t="s">
        <v>19</v>
      </c>
      <c r="B834" s="16" t="s">
        <v>20</v>
      </c>
      <c r="C834" s="25">
        <v>99000</v>
      </c>
      <c r="D834" s="25">
        <v>74700</v>
      </c>
      <c r="E834" s="25">
        <v>49900</v>
      </c>
      <c r="F834" s="25">
        <v>66.80053547523427</v>
      </c>
    </row>
    <row r="835" spans="1:6" ht="31.2">
      <c r="A835" s="21" t="s">
        <v>109</v>
      </c>
      <c r="B835" s="15" t="s">
        <v>110</v>
      </c>
      <c r="C835" s="24">
        <v>30000</v>
      </c>
      <c r="D835" s="24">
        <v>30000</v>
      </c>
      <c r="E835" s="24">
        <v>9763.66</v>
      </c>
      <c r="F835" s="24">
        <v>32.545533333333331</v>
      </c>
    </row>
    <row r="836" spans="1:6">
      <c r="A836" s="22" t="s">
        <v>3</v>
      </c>
      <c r="B836" s="16" t="s">
        <v>4</v>
      </c>
      <c r="C836" s="25">
        <v>30000</v>
      </c>
      <c r="D836" s="25">
        <v>30000</v>
      </c>
      <c r="E836" s="25">
        <v>9763.66</v>
      </c>
      <c r="F836" s="25">
        <v>32.545533333333331</v>
      </c>
    </row>
    <row r="837" spans="1:6">
      <c r="A837" s="22" t="s">
        <v>174</v>
      </c>
      <c r="B837" s="16" t="s">
        <v>33</v>
      </c>
      <c r="C837" s="25">
        <v>30000</v>
      </c>
      <c r="D837" s="25">
        <v>30000</v>
      </c>
      <c r="E837" s="25">
        <v>9763.66</v>
      </c>
      <c r="F837" s="25">
        <v>32.545533333333331</v>
      </c>
    </row>
    <row r="838" spans="1:6" ht="46.8">
      <c r="A838" s="22" t="s">
        <v>175</v>
      </c>
      <c r="B838" s="16" t="s">
        <v>34</v>
      </c>
      <c r="C838" s="25">
        <v>30000</v>
      </c>
      <c r="D838" s="25">
        <v>30000</v>
      </c>
      <c r="E838" s="25">
        <v>9763.66</v>
      </c>
      <c r="F838" s="25">
        <v>32.545533333333331</v>
      </c>
    </row>
    <row r="839" spans="1:6" ht="31.2">
      <c r="A839" s="21" t="s">
        <v>155</v>
      </c>
      <c r="B839" s="15" t="s">
        <v>156</v>
      </c>
      <c r="C839" s="24">
        <v>319069</v>
      </c>
      <c r="D839" s="24">
        <v>319069</v>
      </c>
      <c r="E839" s="24">
        <v>0</v>
      </c>
      <c r="F839" s="24">
        <v>0</v>
      </c>
    </row>
    <row r="840" spans="1:6">
      <c r="A840" s="22" t="s">
        <v>3</v>
      </c>
      <c r="B840" s="16" t="s">
        <v>4</v>
      </c>
      <c r="C840" s="25">
        <v>319069</v>
      </c>
      <c r="D840" s="25">
        <v>319069</v>
      </c>
      <c r="E840" s="25">
        <v>0</v>
      </c>
      <c r="F840" s="25">
        <v>0</v>
      </c>
    </row>
    <row r="841" spans="1:6">
      <c r="A841" s="22" t="s">
        <v>174</v>
      </c>
      <c r="B841" s="16" t="s">
        <v>33</v>
      </c>
      <c r="C841" s="25">
        <v>319069</v>
      </c>
      <c r="D841" s="25">
        <v>319069</v>
      </c>
      <c r="E841" s="25">
        <v>0</v>
      </c>
      <c r="F841" s="25">
        <v>0</v>
      </c>
    </row>
    <row r="842" spans="1:6" ht="46.8">
      <c r="A842" s="22" t="s">
        <v>175</v>
      </c>
      <c r="B842" s="16" t="s">
        <v>34</v>
      </c>
      <c r="C842" s="25">
        <v>319069</v>
      </c>
      <c r="D842" s="25">
        <v>319069</v>
      </c>
      <c r="E842" s="25">
        <v>0</v>
      </c>
      <c r="F842" s="25">
        <v>0</v>
      </c>
    </row>
    <row r="843" spans="1:6" ht="46.8">
      <c r="A843" s="21" t="s">
        <v>239</v>
      </c>
      <c r="B843" s="15" t="s">
        <v>240</v>
      </c>
      <c r="C843" s="24">
        <v>59940</v>
      </c>
      <c r="D843" s="24">
        <v>59940</v>
      </c>
      <c r="E843" s="24">
        <v>0</v>
      </c>
      <c r="F843" s="24">
        <v>0</v>
      </c>
    </row>
    <row r="844" spans="1:6">
      <c r="A844" s="22" t="s">
        <v>3</v>
      </c>
      <c r="B844" s="16" t="s">
        <v>4</v>
      </c>
      <c r="C844" s="25">
        <v>59940</v>
      </c>
      <c r="D844" s="25">
        <v>59940</v>
      </c>
      <c r="E844" s="25">
        <v>0</v>
      </c>
      <c r="F844" s="25">
        <v>0</v>
      </c>
    </row>
    <row r="845" spans="1:6">
      <c r="A845" s="22" t="s">
        <v>174</v>
      </c>
      <c r="B845" s="16" t="s">
        <v>33</v>
      </c>
      <c r="C845" s="25">
        <v>59940</v>
      </c>
      <c r="D845" s="25">
        <v>59940</v>
      </c>
      <c r="E845" s="25">
        <v>0</v>
      </c>
      <c r="F845" s="25">
        <v>0</v>
      </c>
    </row>
    <row r="846" spans="1:6" ht="46.8">
      <c r="A846" s="22" t="s">
        <v>175</v>
      </c>
      <c r="B846" s="16" t="s">
        <v>34</v>
      </c>
      <c r="C846" s="25">
        <v>59940</v>
      </c>
      <c r="D846" s="25">
        <v>59940</v>
      </c>
      <c r="E846" s="25">
        <v>0</v>
      </c>
      <c r="F846" s="25">
        <v>0</v>
      </c>
    </row>
    <row r="847" spans="1:6" ht="31.2">
      <c r="A847" s="21" t="s">
        <v>214</v>
      </c>
      <c r="B847" s="15" t="s">
        <v>111</v>
      </c>
      <c r="C847" s="24">
        <v>300000</v>
      </c>
      <c r="D847" s="24">
        <v>300000</v>
      </c>
      <c r="E847" s="24">
        <v>0</v>
      </c>
      <c r="F847" s="24">
        <v>0</v>
      </c>
    </row>
    <row r="848" spans="1:6">
      <c r="A848" s="22" t="s">
        <v>3</v>
      </c>
      <c r="B848" s="16" t="s">
        <v>4</v>
      </c>
      <c r="C848" s="25">
        <v>300000</v>
      </c>
      <c r="D848" s="25">
        <v>300000</v>
      </c>
      <c r="E848" s="25">
        <v>0</v>
      </c>
      <c r="F848" s="25">
        <v>0</v>
      </c>
    </row>
    <row r="849" spans="1:6">
      <c r="A849" s="22" t="s">
        <v>174</v>
      </c>
      <c r="B849" s="16" t="s">
        <v>33</v>
      </c>
      <c r="C849" s="25">
        <v>300000</v>
      </c>
      <c r="D849" s="25">
        <v>300000</v>
      </c>
      <c r="E849" s="25">
        <v>0</v>
      </c>
      <c r="F849" s="25">
        <v>0</v>
      </c>
    </row>
    <row r="850" spans="1:6" ht="46.8">
      <c r="A850" s="22" t="s">
        <v>175</v>
      </c>
      <c r="B850" s="16" t="s">
        <v>34</v>
      </c>
      <c r="C850" s="25">
        <v>300000</v>
      </c>
      <c r="D850" s="25">
        <v>300000</v>
      </c>
      <c r="E850" s="25">
        <v>0</v>
      </c>
      <c r="F850" s="25">
        <v>0</v>
      </c>
    </row>
    <row r="851" spans="1:6" ht="46.8">
      <c r="A851" s="21" t="s">
        <v>215</v>
      </c>
      <c r="B851" s="15" t="s">
        <v>112</v>
      </c>
      <c r="C851" s="24">
        <v>1493000</v>
      </c>
      <c r="D851" s="24">
        <v>1125000</v>
      </c>
      <c r="E851" s="24">
        <v>1099896.67</v>
      </c>
      <c r="F851" s="24">
        <v>97.76859288888889</v>
      </c>
    </row>
    <row r="852" spans="1:6">
      <c r="A852" s="22" t="s">
        <v>3</v>
      </c>
      <c r="B852" s="16" t="s">
        <v>4</v>
      </c>
      <c r="C852" s="25">
        <v>1493000</v>
      </c>
      <c r="D852" s="25">
        <v>1125000</v>
      </c>
      <c r="E852" s="25">
        <v>1099896.67</v>
      </c>
      <c r="F852" s="25">
        <v>97.76859288888889</v>
      </c>
    </row>
    <row r="853" spans="1:6">
      <c r="A853" s="22" t="s">
        <v>174</v>
      </c>
      <c r="B853" s="16" t="s">
        <v>33</v>
      </c>
      <c r="C853" s="25">
        <v>1493000</v>
      </c>
      <c r="D853" s="25">
        <v>1125000</v>
      </c>
      <c r="E853" s="25">
        <v>1099896.67</v>
      </c>
      <c r="F853" s="25">
        <v>97.76859288888889</v>
      </c>
    </row>
    <row r="854" spans="1:6" ht="46.8">
      <c r="A854" s="22" t="s">
        <v>175</v>
      </c>
      <c r="B854" s="16" t="s">
        <v>34</v>
      </c>
      <c r="C854" s="25">
        <v>1493000</v>
      </c>
      <c r="D854" s="25">
        <v>1125000</v>
      </c>
      <c r="E854" s="25">
        <v>1099896.67</v>
      </c>
      <c r="F854" s="25">
        <v>97.76859288888889</v>
      </c>
    </row>
    <row r="855" spans="1:6" ht="31.2">
      <c r="A855" s="21" t="s">
        <v>181</v>
      </c>
      <c r="B855" s="15" t="s">
        <v>51</v>
      </c>
      <c r="C855" s="24">
        <v>73845000</v>
      </c>
      <c r="D855" s="24">
        <v>57495000</v>
      </c>
      <c r="E855" s="24">
        <v>51690402.200000003</v>
      </c>
      <c r="F855" s="24">
        <v>89.904169406035322</v>
      </c>
    </row>
    <row r="856" spans="1:6">
      <c r="A856" s="22" t="s">
        <v>3</v>
      </c>
      <c r="B856" s="16" t="s">
        <v>4</v>
      </c>
      <c r="C856" s="25">
        <v>73845000</v>
      </c>
      <c r="D856" s="25">
        <v>57495000</v>
      </c>
      <c r="E856" s="25">
        <v>51690402.200000003</v>
      </c>
      <c r="F856" s="25">
        <v>89.904169406035322</v>
      </c>
    </row>
    <row r="857" spans="1:6">
      <c r="A857" s="22" t="s">
        <v>13</v>
      </c>
      <c r="B857" s="16" t="s">
        <v>14</v>
      </c>
      <c r="C857" s="25">
        <v>19170000</v>
      </c>
      <c r="D857" s="25">
        <v>15560000</v>
      </c>
      <c r="E857" s="25">
        <v>11028192.640000001</v>
      </c>
      <c r="F857" s="25">
        <v>70.875274035989719</v>
      </c>
    </row>
    <row r="858" spans="1:6">
      <c r="A858" s="22" t="s">
        <v>19</v>
      </c>
      <c r="B858" s="16" t="s">
        <v>20</v>
      </c>
      <c r="C858" s="25">
        <v>10000000</v>
      </c>
      <c r="D858" s="25">
        <v>8050000</v>
      </c>
      <c r="E858" s="25">
        <v>7043778.3700000001</v>
      </c>
      <c r="F858" s="25">
        <v>87.500352422360251</v>
      </c>
    </row>
    <row r="859" spans="1:6" ht="31.2">
      <c r="A859" s="22" t="s">
        <v>166</v>
      </c>
      <c r="B859" s="16" t="s">
        <v>23</v>
      </c>
      <c r="C859" s="25">
        <v>9065000</v>
      </c>
      <c r="D859" s="25">
        <v>7405000</v>
      </c>
      <c r="E859" s="25">
        <v>3966364.27</v>
      </c>
      <c r="F859" s="25">
        <v>53.563325725860899</v>
      </c>
    </row>
    <row r="860" spans="1:6">
      <c r="A860" s="22" t="s">
        <v>169</v>
      </c>
      <c r="B860" s="16" t="s">
        <v>26</v>
      </c>
      <c r="C860" s="25">
        <v>9050000</v>
      </c>
      <c r="D860" s="25">
        <v>7390000</v>
      </c>
      <c r="E860" s="25">
        <v>3966090.35</v>
      </c>
      <c r="F860" s="25">
        <v>53.6683403247632</v>
      </c>
    </row>
    <row r="861" spans="1:6">
      <c r="A861" s="22" t="s">
        <v>170</v>
      </c>
      <c r="B861" s="16" t="s">
        <v>27</v>
      </c>
      <c r="C861" s="25">
        <v>15000</v>
      </c>
      <c r="D861" s="25">
        <v>15000</v>
      </c>
      <c r="E861" s="25">
        <v>273.92</v>
      </c>
      <c r="F861" s="25">
        <v>1.8261333333333334</v>
      </c>
    </row>
    <row r="862" spans="1:6" ht="46.8">
      <c r="A862" s="22" t="s">
        <v>29</v>
      </c>
      <c r="B862" s="16" t="s">
        <v>30</v>
      </c>
      <c r="C862" s="25">
        <v>105000</v>
      </c>
      <c r="D862" s="25">
        <v>105000</v>
      </c>
      <c r="E862" s="25">
        <v>18050</v>
      </c>
      <c r="F862" s="25">
        <v>17.19047619047619</v>
      </c>
    </row>
    <row r="863" spans="1:6" ht="46.8">
      <c r="A863" s="22" t="s">
        <v>31</v>
      </c>
      <c r="B863" s="16" t="s">
        <v>32</v>
      </c>
      <c r="C863" s="25">
        <v>105000</v>
      </c>
      <c r="D863" s="25">
        <v>105000</v>
      </c>
      <c r="E863" s="25">
        <v>18050</v>
      </c>
      <c r="F863" s="25">
        <v>17.19047619047619</v>
      </c>
    </row>
    <row r="864" spans="1:6">
      <c r="A864" s="22" t="s">
        <v>174</v>
      </c>
      <c r="B864" s="16" t="s">
        <v>33</v>
      </c>
      <c r="C864" s="25">
        <v>54675000</v>
      </c>
      <c r="D864" s="25">
        <v>41935000</v>
      </c>
      <c r="E864" s="25">
        <v>40662209.560000002</v>
      </c>
      <c r="F864" s="25">
        <v>96.964849314415176</v>
      </c>
    </row>
    <row r="865" spans="1:6" ht="46.8">
      <c r="A865" s="22" t="s">
        <v>175</v>
      </c>
      <c r="B865" s="16" t="s">
        <v>34</v>
      </c>
      <c r="C865" s="25">
        <v>54675000</v>
      </c>
      <c r="D865" s="25">
        <v>41935000</v>
      </c>
      <c r="E865" s="25">
        <v>40662209.560000002</v>
      </c>
      <c r="F865" s="25">
        <v>96.964849314415176</v>
      </c>
    </row>
    <row r="866" spans="1:6">
      <c r="A866" s="21" t="s">
        <v>219</v>
      </c>
      <c r="B866" s="15" t="s">
        <v>117</v>
      </c>
      <c r="C866" s="24">
        <v>55000</v>
      </c>
      <c r="D866" s="24">
        <v>55000</v>
      </c>
      <c r="E866" s="24">
        <v>0</v>
      </c>
      <c r="F866" s="24">
        <v>0</v>
      </c>
    </row>
    <row r="867" spans="1:6">
      <c r="A867" s="22" t="s">
        <v>3</v>
      </c>
      <c r="B867" s="16" t="s">
        <v>4</v>
      </c>
      <c r="C867" s="25">
        <v>55000</v>
      </c>
      <c r="D867" s="25">
        <v>55000</v>
      </c>
      <c r="E867" s="25">
        <v>0</v>
      </c>
      <c r="F867" s="25">
        <v>0</v>
      </c>
    </row>
    <row r="868" spans="1:6">
      <c r="A868" s="22" t="s">
        <v>13</v>
      </c>
      <c r="B868" s="16" t="s">
        <v>14</v>
      </c>
      <c r="C868" s="25">
        <v>55000</v>
      </c>
      <c r="D868" s="25">
        <v>55000</v>
      </c>
      <c r="E868" s="25">
        <v>0</v>
      </c>
      <c r="F868" s="25">
        <v>0</v>
      </c>
    </row>
    <row r="869" spans="1:6" ht="46.8">
      <c r="A869" s="22" t="s">
        <v>29</v>
      </c>
      <c r="B869" s="16" t="s">
        <v>30</v>
      </c>
      <c r="C869" s="25">
        <v>55000</v>
      </c>
      <c r="D869" s="25">
        <v>55000</v>
      </c>
      <c r="E869" s="25">
        <v>0</v>
      </c>
      <c r="F869" s="25">
        <v>0</v>
      </c>
    </row>
    <row r="870" spans="1:6" ht="46.8">
      <c r="A870" s="22" t="s">
        <v>172</v>
      </c>
      <c r="B870" s="16" t="s">
        <v>173</v>
      </c>
      <c r="C870" s="25">
        <v>55000</v>
      </c>
      <c r="D870" s="25">
        <v>55000</v>
      </c>
      <c r="E870" s="25">
        <v>0</v>
      </c>
      <c r="F870" s="25">
        <v>0</v>
      </c>
    </row>
    <row r="871" spans="1:6" ht="62.4">
      <c r="A871" s="21" t="s">
        <v>216</v>
      </c>
      <c r="B871" s="15" t="s">
        <v>113</v>
      </c>
      <c r="C871" s="24">
        <v>25700000</v>
      </c>
      <c r="D871" s="24">
        <v>20300000</v>
      </c>
      <c r="E871" s="24">
        <v>17189181.600000001</v>
      </c>
      <c r="F871" s="24">
        <v>84.675771428571437</v>
      </c>
    </row>
    <row r="872" spans="1:6">
      <c r="A872" s="22" t="s">
        <v>3</v>
      </c>
      <c r="B872" s="16" t="s">
        <v>4</v>
      </c>
      <c r="C872" s="25">
        <v>25700000</v>
      </c>
      <c r="D872" s="25">
        <v>20300000</v>
      </c>
      <c r="E872" s="25">
        <v>17189181.600000001</v>
      </c>
      <c r="F872" s="25">
        <v>84.675771428571437</v>
      </c>
    </row>
    <row r="873" spans="1:6">
      <c r="A873" s="22" t="s">
        <v>13</v>
      </c>
      <c r="B873" s="16" t="s">
        <v>14</v>
      </c>
      <c r="C873" s="25">
        <v>25700000</v>
      </c>
      <c r="D873" s="25">
        <v>20300000</v>
      </c>
      <c r="E873" s="25">
        <v>17189181.600000001</v>
      </c>
      <c r="F873" s="25">
        <v>84.675771428571437</v>
      </c>
    </row>
    <row r="874" spans="1:6">
      <c r="A874" s="22" t="s">
        <v>19</v>
      </c>
      <c r="B874" s="16" t="s">
        <v>20</v>
      </c>
      <c r="C874" s="25">
        <v>25700000</v>
      </c>
      <c r="D874" s="25">
        <v>20300000</v>
      </c>
      <c r="E874" s="25">
        <v>17189181.600000001</v>
      </c>
      <c r="F874" s="25">
        <v>84.675771428571437</v>
      </c>
    </row>
    <row r="875" spans="1:6" ht="31.2">
      <c r="A875" s="21" t="s">
        <v>217</v>
      </c>
      <c r="B875" s="15" t="s">
        <v>114</v>
      </c>
      <c r="C875" s="24">
        <v>44171102</v>
      </c>
      <c r="D875" s="24">
        <v>35811102</v>
      </c>
      <c r="E875" s="24">
        <v>34961528.670000002</v>
      </c>
      <c r="F875" s="24">
        <v>97.627625840723923</v>
      </c>
    </row>
    <row r="876" spans="1:6">
      <c r="A876" s="22" t="s">
        <v>3</v>
      </c>
      <c r="B876" s="16" t="s">
        <v>4</v>
      </c>
      <c r="C876" s="25">
        <v>44171102</v>
      </c>
      <c r="D876" s="25">
        <v>35811102</v>
      </c>
      <c r="E876" s="25">
        <v>34961528.670000002</v>
      </c>
      <c r="F876" s="25">
        <v>97.627625840723923</v>
      </c>
    </row>
    <row r="877" spans="1:6">
      <c r="A877" s="22" t="s">
        <v>174</v>
      </c>
      <c r="B877" s="16" t="s">
        <v>33</v>
      </c>
      <c r="C877" s="25">
        <v>44171102</v>
      </c>
      <c r="D877" s="25">
        <v>35811102</v>
      </c>
      <c r="E877" s="25">
        <v>34961528.670000002</v>
      </c>
      <c r="F877" s="25">
        <v>97.627625840723923</v>
      </c>
    </row>
    <row r="878" spans="1:6" ht="46.8">
      <c r="A878" s="22" t="s">
        <v>175</v>
      </c>
      <c r="B878" s="16" t="s">
        <v>34</v>
      </c>
      <c r="C878" s="25">
        <v>44171102</v>
      </c>
      <c r="D878" s="25">
        <v>35811102</v>
      </c>
      <c r="E878" s="25">
        <v>34961528.670000002</v>
      </c>
      <c r="F878" s="25">
        <v>97.627625840723923</v>
      </c>
    </row>
    <row r="879" spans="1:6" ht="46.8">
      <c r="A879" s="21" t="s">
        <v>218</v>
      </c>
      <c r="B879" s="15" t="s">
        <v>53</v>
      </c>
      <c r="C879" s="24">
        <v>2072231</v>
      </c>
      <c r="D879" s="24">
        <v>2072231</v>
      </c>
      <c r="E879" s="24">
        <v>1795069.09</v>
      </c>
      <c r="F879" s="24">
        <v>86.624951079295698</v>
      </c>
    </row>
    <row r="880" spans="1:6">
      <c r="A880" s="22" t="s">
        <v>3</v>
      </c>
      <c r="B880" s="16" t="s">
        <v>4</v>
      </c>
      <c r="C880" s="25">
        <v>2072231</v>
      </c>
      <c r="D880" s="25">
        <v>2072231</v>
      </c>
      <c r="E880" s="25">
        <v>1795069.09</v>
      </c>
      <c r="F880" s="25">
        <v>86.624951079295698</v>
      </c>
    </row>
    <row r="881" spans="1:6">
      <c r="A881" s="22" t="s">
        <v>174</v>
      </c>
      <c r="B881" s="16" t="s">
        <v>33</v>
      </c>
      <c r="C881" s="25">
        <v>2072231</v>
      </c>
      <c r="D881" s="25">
        <v>2072231</v>
      </c>
      <c r="E881" s="25">
        <v>1795069.09</v>
      </c>
      <c r="F881" s="25">
        <v>86.624951079295698</v>
      </c>
    </row>
    <row r="882" spans="1:6" ht="46.8">
      <c r="A882" s="22" t="s">
        <v>175</v>
      </c>
      <c r="B882" s="16" t="s">
        <v>34</v>
      </c>
      <c r="C882" s="25">
        <v>2072231</v>
      </c>
      <c r="D882" s="25">
        <v>2072231</v>
      </c>
      <c r="E882" s="25">
        <v>1795069.09</v>
      </c>
      <c r="F882" s="25">
        <v>86.624951079295698</v>
      </c>
    </row>
    <row r="883" spans="1:6" ht="31.2">
      <c r="A883" s="21" t="s">
        <v>56</v>
      </c>
      <c r="B883" s="15" t="s">
        <v>57</v>
      </c>
      <c r="C883" s="24">
        <v>12700</v>
      </c>
      <c r="D883" s="24">
        <v>12700</v>
      </c>
      <c r="E883" s="24">
        <v>12700</v>
      </c>
      <c r="F883" s="24">
        <v>100</v>
      </c>
    </row>
    <row r="884" spans="1:6">
      <c r="A884" s="22" t="s">
        <v>3</v>
      </c>
      <c r="B884" s="16" t="s">
        <v>4</v>
      </c>
      <c r="C884" s="25">
        <v>12700</v>
      </c>
      <c r="D884" s="25">
        <v>12700</v>
      </c>
      <c r="E884" s="25">
        <v>12700</v>
      </c>
      <c r="F884" s="25">
        <v>100</v>
      </c>
    </row>
    <row r="885" spans="1:6">
      <c r="A885" s="22" t="s">
        <v>174</v>
      </c>
      <c r="B885" s="16" t="s">
        <v>33</v>
      </c>
      <c r="C885" s="25">
        <v>12700</v>
      </c>
      <c r="D885" s="25">
        <v>12700</v>
      </c>
      <c r="E885" s="25">
        <v>12700</v>
      </c>
      <c r="F885" s="25">
        <v>100</v>
      </c>
    </row>
    <row r="886" spans="1:6" ht="46.8">
      <c r="A886" s="22" t="s">
        <v>175</v>
      </c>
      <c r="B886" s="16" t="s">
        <v>34</v>
      </c>
      <c r="C886" s="25">
        <v>12700</v>
      </c>
      <c r="D886" s="25">
        <v>12700</v>
      </c>
      <c r="E886" s="25">
        <v>12700</v>
      </c>
      <c r="F886" s="25">
        <v>100</v>
      </c>
    </row>
    <row r="887" spans="1:6" ht="78">
      <c r="A887" s="21" t="s">
        <v>273</v>
      </c>
      <c r="B887" s="15" t="s">
        <v>274</v>
      </c>
      <c r="C887" s="24">
        <v>197200</v>
      </c>
      <c r="D887" s="24">
        <v>197200</v>
      </c>
      <c r="E887" s="24">
        <v>0</v>
      </c>
      <c r="F887" s="24">
        <v>0</v>
      </c>
    </row>
    <row r="888" spans="1:6">
      <c r="A888" s="22" t="s">
        <v>3</v>
      </c>
      <c r="B888" s="16" t="s">
        <v>4</v>
      </c>
      <c r="C888" s="25">
        <v>197200</v>
      </c>
      <c r="D888" s="25">
        <v>197200</v>
      </c>
      <c r="E888" s="25">
        <v>0</v>
      </c>
      <c r="F888" s="25">
        <v>0</v>
      </c>
    </row>
    <row r="889" spans="1:6">
      <c r="A889" s="22" t="s">
        <v>13</v>
      </c>
      <c r="B889" s="16" t="s">
        <v>14</v>
      </c>
      <c r="C889" s="25">
        <v>197200</v>
      </c>
      <c r="D889" s="25">
        <v>197200</v>
      </c>
      <c r="E889" s="25">
        <v>0</v>
      </c>
      <c r="F889" s="25">
        <v>0</v>
      </c>
    </row>
    <row r="890" spans="1:6">
      <c r="A890" s="22" t="s">
        <v>19</v>
      </c>
      <c r="B890" s="16" t="s">
        <v>20</v>
      </c>
      <c r="C890" s="25">
        <v>197200</v>
      </c>
      <c r="D890" s="25">
        <v>197200</v>
      </c>
      <c r="E890" s="25">
        <v>0</v>
      </c>
      <c r="F890" s="25">
        <v>0</v>
      </c>
    </row>
    <row r="891" spans="1:6" ht="93.6">
      <c r="A891" s="21" t="s">
        <v>278</v>
      </c>
      <c r="B891" s="15" t="s">
        <v>279</v>
      </c>
      <c r="C891" s="24">
        <v>109000</v>
      </c>
      <c r="D891" s="24">
        <v>109000</v>
      </c>
      <c r="E891" s="24">
        <v>0</v>
      </c>
      <c r="F891" s="24">
        <v>0</v>
      </c>
    </row>
    <row r="892" spans="1:6">
      <c r="A892" s="22" t="s">
        <v>3</v>
      </c>
      <c r="B892" s="16" t="s">
        <v>4</v>
      </c>
      <c r="C892" s="25">
        <v>109000</v>
      </c>
      <c r="D892" s="25">
        <v>109000</v>
      </c>
      <c r="E892" s="25">
        <v>0</v>
      </c>
      <c r="F892" s="25">
        <v>0</v>
      </c>
    </row>
    <row r="893" spans="1:6">
      <c r="A893" s="22" t="s">
        <v>174</v>
      </c>
      <c r="B893" s="16" t="s">
        <v>33</v>
      </c>
      <c r="C893" s="25">
        <v>109000</v>
      </c>
      <c r="D893" s="25">
        <v>109000</v>
      </c>
      <c r="E893" s="25">
        <v>0</v>
      </c>
      <c r="F893" s="25">
        <v>0</v>
      </c>
    </row>
    <row r="894" spans="1:6" ht="46.8">
      <c r="A894" s="22" t="s">
        <v>175</v>
      </c>
      <c r="B894" s="16" t="s">
        <v>34</v>
      </c>
      <c r="C894" s="25">
        <v>109000</v>
      </c>
      <c r="D894" s="25">
        <v>109000</v>
      </c>
      <c r="E894" s="25">
        <v>0</v>
      </c>
      <c r="F894" s="25">
        <v>0</v>
      </c>
    </row>
    <row r="895" spans="1:6" ht="62.4">
      <c r="A895" s="3" t="s">
        <v>115</v>
      </c>
      <c r="B895" s="4" t="s">
        <v>131</v>
      </c>
      <c r="C895" s="7">
        <v>4555000</v>
      </c>
      <c r="D895" s="7">
        <v>3524400</v>
      </c>
      <c r="E895" s="7">
        <v>3058670.41</v>
      </c>
      <c r="F895" s="7">
        <v>86.785563783906483</v>
      </c>
    </row>
    <row r="896" spans="1:6">
      <c r="A896" s="22" t="s">
        <v>3</v>
      </c>
      <c r="B896" s="16" t="s">
        <v>4</v>
      </c>
      <c r="C896" s="25">
        <v>4555000</v>
      </c>
      <c r="D896" s="25">
        <v>3524400</v>
      </c>
      <c r="E896" s="25">
        <v>3058670.41</v>
      </c>
      <c r="F896" s="25">
        <v>86.785563783906483</v>
      </c>
    </row>
    <row r="897" spans="1:6" ht="31.2">
      <c r="A897" s="22" t="s">
        <v>5</v>
      </c>
      <c r="B897" s="16" t="s">
        <v>6</v>
      </c>
      <c r="C897" s="25">
        <v>4340900</v>
      </c>
      <c r="D897" s="25">
        <v>3350650</v>
      </c>
      <c r="E897" s="25">
        <v>2956784.43</v>
      </c>
      <c r="F897" s="25">
        <v>88.245099607538847</v>
      </c>
    </row>
    <row r="898" spans="1:6">
      <c r="A898" s="22" t="s">
        <v>7</v>
      </c>
      <c r="B898" s="16" t="s">
        <v>8</v>
      </c>
      <c r="C898" s="25">
        <v>3558300</v>
      </c>
      <c r="D898" s="25">
        <v>2746500</v>
      </c>
      <c r="E898" s="25">
        <v>2418045.25</v>
      </c>
      <c r="F898" s="25">
        <v>88.040970325869282</v>
      </c>
    </row>
    <row r="899" spans="1:6">
      <c r="A899" s="22" t="s">
        <v>9</v>
      </c>
      <c r="B899" s="16" t="s">
        <v>10</v>
      </c>
      <c r="C899" s="25">
        <v>3558300</v>
      </c>
      <c r="D899" s="25">
        <v>2746500</v>
      </c>
      <c r="E899" s="25">
        <v>2418045.25</v>
      </c>
      <c r="F899" s="25">
        <v>88.040970325869282</v>
      </c>
    </row>
    <row r="900" spans="1:6">
      <c r="A900" s="22" t="s">
        <v>11</v>
      </c>
      <c r="B900" s="16" t="s">
        <v>12</v>
      </c>
      <c r="C900" s="25">
        <v>782600</v>
      </c>
      <c r="D900" s="25">
        <v>604150</v>
      </c>
      <c r="E900" s="25">
        <v>538739.18000000005</v>
      </c>
      <c r="F900" s="25">
        <v>89.173082843664659</v>
      </c>
    </row>
    <row r="901" spans="1:6">
      <c r="A901" s="22" t="s">
        <v>13</v>
      </c>
      <c r="B901" s="16" t="s">
        <v>14</v>
      </c>
      <c r="C901" s="25">
        <v>196600</v>
      </c>
      <c r="D901" s="25">
        <v>159950</v>
      </c>
      <c r="E901" s="25">
        <v>91414.22</v>
      </c>
      <c r="F901" s="25">
        <v>57.151747421069089</v>
      </c>
    </row>
    <row r="902" spans="1:6" ht="31.2">
      <c r="A902" s="22" t="s">
        <v>15</v>
      </c>
      <c r="B902" s="16" t="s">
        <v>16</v>
      </c>
      <c r="C902" s="25">
        <v>48000</v>
      </c>
      <c r="D902" s="25">
        <v>38000</v>
      </c>
      <c r="E902" s="25">
        <v>10891.5</v>
      </c>
      <c r="F902" s="25">
        <v>28.661842105263158</v>
      </c>
    </row>
    <row r="903" spans="1:6">
      <c r="A903" s="22" t="s">
        <v>19</v>
      </c>
      <c r="B903" s="16" t="s">
        <v>20</v>
      </c>
      <c r="C903" s="25">
        <v>133600</v>
      </c>
      <c r="D903" s="25">
        <v>106950</v>
      </c>
      <c r="E903" s="25">
        <v>75088.72</v>
      </c>
      <c r="F903" s="25">
        <v>70.209181860682563</v>
      </c>
    </row>
    <row r="904" spans="1:6" ht="46.8">
      <c r="A904" s="22" t="s">
        <v>29</v>
      </c>
      <c r="B904" s="16" t="s">
        <v>30</v>
      </c>
      <c r="C904" s="25">
        <v>15000</v>
      </c>
      <c r="D904" s="25">
        <v>15000</v>
      </c>
      <c r="E904" s="25">
        <v>5434</v>
      </c>
      <c r="F904" s="25">
        <v>36.226666666666667</v>
      </c>
    </row>
    <row r="905" spans="1:6" ht="46.8">
      <c r="A905" s="22" t="s">
        <v>31</v>
      </c>
      <c r="B905" s="16" t="s">
        <v>32</v>
      </c>
      <c r="C905" s="25">
        <v>15000</v>
      </c>
      <c r="D905" s="25">
        <v>15000</v>
      </c>
      <c r="E905" s="25">
        <v>5434</v>
      </c>
      <c r="F905" s="25">
        <v>36.226666666666667</v>
      </c>
    </row>
    <row r="906" spans="1:6">
      <c r="A906" s="22" t="s">
        <v>37</v>
      </c>
      <c r="B906" s="16" t="s">
        <v>38</v>
      </c>
      <c r="C906" s="25">
        <v>17500</v>
      </c>
      <c r="D906" s="25">
        <v>13800</v>
      </c>
      <c r="E906" s="25">
        <v>10471.76</v>
      </c>
      <c r="F906" s="25">
        <v>75.882318840579714</v>
      </c>
    </row>
    <row r="907" spans="1:6" ht="62.4">
      <c r="A907" s="21" t="s">
        <v>59</v>
      </c>
      <c r="B907" s="15" t="s">
        <v>60</v>
      </c>
      <c r="C907" s="24">
        <v>4456000</v>
      </c>
      <c r="D907" s="24">
        <v>3444850</v>
      </c>
      <c r="E907" s="24">
        <v>3008770.41</v>
      </c>
      <c r="F907" s="24">
        <v>87.341115288038679</v>
      </c>
    </row>
    <row r="908" spans="1:6">
      <c r="A908" s="22" t="s">
        <v>3</v>
      </c>
      <c r="B908" s="16" t="s">
        <v>4</v>
      </c>
      <c r="C908" s="25">
        <v>4456000</v>
      </c>
      <c r="D908" s="25">
        <v>3444850</v>
      </c>
      <c r="E908" s="25">
        <v>3008770.41</v>
      </c>
      <c r="F908" s="25">
        <v>87.341115288038679</v>
      </c>
    </row>
    <row r="909" spans="1:6" ht="31.2">
      <c r="A909" s="22" t="s">
        <v>5</v>
      </c>
      <c r="B909" s="16" t="s">
        <v>6</v>
      </c>
      <c r="C909" s="25">
        <v>4340900</v>
      </c>
      <c r="D909" s="25">
        <v>3350650</v>
      </c>
      <c r="E909" s="25">
        <v>2956784.43</v>
      </c>
      <c r="F909" s="25">
        <v>88.245099607538847</v>
      </c>
    </row>
    <row r="910" spans="1:6">
      <c r="A910" s="22" t="s">
        <v>7</v>
      </c>
      <c r="B910" s="16" t="s">
        <v>8</v>
      </c>
      <c r="C910" s="25">
        <v>3558300</v>
      </c>
      <c r="D910" s="25">
        <v>2746500</v>
      </c>
      <c r="E910" s="25">
        <v>2418045.25</v>
      </c>
      <c r="F910" s="25">
        <v>88.040970325869282</v>
      </c>
    </row>
    <row r="911" spans="1:6">
      <c r="A911" s="22" t="s">
        <v>9</v>
      </c>
      <c r="B911" s="16" t="s">
        <v>10</v>
      </c>
      <c r="C911" s="25">
        <v>3558300</v>
      </c>
      <c r="D911" s="25">
        <v>2746500</v>
      </c>
      <c r="E911" s="25">
        <v>2418045.25</v>
      </c>
      <c r="F911" s="25">
        <v>88.040970325869282</v>
      </c>
    </row>
    <row r="912" spans="1:6">
      <c r="A912" s="22" t="s">
        <v>11</v>
      </c>
      <c r="B912" s="16" t="s">
        <v>12</v>
      </c>
      <c r="C912" s="25">
        <v>782600</v>
      </c>
      <c r="D912" s="25">
        <v>604150</v>
      </c>
      <c r="E912" s="25">
        <v>538739.18000000005</v>
      </c>
      <c r="F912" s="25">
        <v>89.173082843664659</v>
      </c>
    </row>
    <row r="913" spans="1:6">
      <c r="A913" s="22" t="s">
        <v>13</v>
      </c>
      <c r="B913" s="16" t="s">
        <v>14</v>
      </c>
      <c r="C913" s="25">
        <v>97600</v>
      </c>
      <c r="D913" s="25">
        <v>80400</v>
      </c>
      <c r="E913" s="25">
        <v>41514.22</v>
      </c>
      <c r="F913" s="25">
        <v>51.634601990049752</v>
      </c>
    </row>
    <row r="914" spans="1:6" ht="31.2">
      <c r="A914" s="22" t="s">
        <v>15</v>
      </c>
      <c r="B914" s="16" t="s">
        <v>16</v>
      </c>
      <c r="C914" s="25">
        <v>48000</v>
      </c>
      <c r="D914" s="25">
        <v>38000</v>
      </c>
      <c r="E914" s="25">
        <v>10891.5</v>
      </c>
      <c r="F914" s="25">
        <v>28.661842105263158</v>
      </c>
    </row>
    <row r="915" spans="1:6">
      <c r="A915" s="22" t="s">
        <v>19</v>
      </c>
      <c r="B915" s="16" t="s">
        <v>20</v>
      </c>
      <c r="C915" s="25">
        <v>34600</v>
      </c>
      <c r="D915" s="25">
        <v>27400</v>
      </c>
      <c r="E915" s="25">
        <v>25188.720000000001</v>
      </c>
      <c r="F915" s="25">
        <v>91.929635036496364</v>
      </c>
    </row>
    <row r="916" spans="1:6" ht="46.8">
      <c r="A916" s="22" t="s">
        <v>29</v>
      </c>
      <c r="B916" s="16" t="s">
        <v>30</v>
      </c>
      <c r="C916" s="25">
        <v>15000</v>
      </c>
      <c r="D916" s="25">
        <v>15000</v>
      </c>
      <c r="E916" s="25">
        <v>5434</v>
      </c>
      <c r="F916" s="25">
        <v>36.226666666666667</v>
      </c>
    </row>
    <row r="917" spans="1:6" ht="46.8">
      <c r="A917" s="22" t="s">
        <v>31</v>
      </c>
      <c r="B917" s="16" t="s">
        <v>32</v>
      </c>
      <c r="C917" s="25">
        <v>15000</v>
      </c>
      <c r="D917" s="25">
        <v>15000</v>
      </c>
      <c r="E917" s="25">
        <v>5434</v>
      </c>
      <c r="F917" s="25">
        <v>36.226666666666667</v>
      </c>
    </row>
    <row r="918" spans="1:6">
      <c r="A918" s="22" t="s">
        <v>37</v>
      </c>
      <c r="B918" s="16" t="s">
        <v>38</v>
      </c>
      <c r="C918" s="25">
        <v>17500</v>
      </c>
      <c r="D918" s="25">
        <v>13800</v>
      </c>
      <c r="E918" s="25">
        <v>10471.76</v>
      </c>
      <c r="F918" s="25">
        <v>75.882318840579714</v>
      </c>
    </row>
    <row r="919" spans="1:6" ht="31.2">
      <c r="A919" s="21" t="s">
        <v>43</v>
      </c>
      <c r="B919" s="15" t="s">
        <v>44</v>
      </c>
      <c r="C919" s="24">
        <v>99000</v>
      </c>
      <c r="D919" s="24">
        <v>79550</v>
      </c>
      <c r="E919" s="24">
        <v>49900</v>
      </c>
      <c r="F919" s="24">
        <v>62.727844123192952</v>
      </c>
    </row>
    <row r="920" spans="1:6">
      <c r="A920" s="22" t="s">
        <v>3</v>
      </c>
      <c r="B920" s="16" t="s">
        <v>4</v>
      </c>
      <c r="C920" s="25">
        <v>99000</v>
      </c>
      <c r="D920" s="25">
        <v>79550</v>
      </c>
      <c r="E920" s="25">
        <v>49900</v>
      </c>
      <c r="F920" s="25">
        <v>62.727844123192952</v>
      </c>
    </row>
    <row r="921" spans="1:6">
      <c r="A921" s="22" t="s">
        <v>13</v>
      </c>
      <c r="B921" s="16" t="s">
        <v>14</v>
      </c>
      <c r="C921" s="25">
        <v>99000</v>
      </c>
      <c r="D921" s="25">
        <v>79550</v>
      </c>
      <c r="E921" s="25">
        <v>49900</v>
      </c>
      <c r="F921" s="25">
        <v>62.727844123192952</v>
      </c>
    </row>
    <row r="922" spans="1:6">
      <c r="A922" s="22" t="s">
        <v>19</v>
      </c>
      <c r="B922" s="16" t="s">
        <v>20</v>
      </c>
      <c r="C922" s="25">
        <v>99000</v>
      </c>
      <c r="D922" s="25">
        <v>79550</v>
      </c>
      <c r="E922" s="25">
        <v>49900</v>
      </c>
      <c r="F922" s="25">
        <v>62.727844123192952</v>
      </c>
    </row>
    <row r="923" spans="1:6" ht="62.4">
      <c r="A923" s="3" t="s">
        <v>116</v>
      </c>
      <c r="B923" s="4" t="s">
        <v>132</v>
      </c>
      <c r="C923" s="7">
        <v>24484100</v>
      </c>
      <c r="D923" s="7">
        <v>17852100</v>
      </c>
      <c r="E923" s="7">
        <v>14848397.789999999</v>
      </c>
      <c r="F923" s="7">
        <v>83.174516107348708</v>
      </c>
    </row>
    <row r="924" spans="1:6">
      <c r="A924" s="22" t="s">
        <v>3</v>
      </c>
      <c r="B924" s="16" t="s">
        <v>4</v>
      </c>
      <c r="C924" s="25">
        <v>24484100</v>
      </c>
      <c r="D924" s="25">
        <v>17852100</v>
      </c>
      <c r="E924" s="25">
        <v>14848397.789999999</v>
      </c>
      <c r="F924" s="25">
        <v>83.174516107348708</v>
      </c>
    </row>
    <row r="925" spans="1:6" ht="31.2">
      <c r="A925" s="22" t="s">
        <v>5</v>
      </c>
      <c r="B925" s="16" t="s">
        <v>6</v>
      </c>
      <c r="C925" s="25">
        <v>3675600</v>
      </c>
      <c r="D925" s="25">
        <v>2926800</v>
      </c>
      <c r="E925" s="25">
        <v>2661227.42</v>
      </c>
      <c r="F925" s="25">
        <v>90.926179445127786</v>
      </c>
    </row>
    <row r="926" spans="1:6">
      <c r="A926" s="22" t="s">
        <v>7</v>
      </c>
      <c r="B926" s="16" t="s">
        <v>8</v>
      </c>
      <c r="C926" s="25">
        <v>3012800</v>
      </c>
      <c r="D926" s="25">
        <v>2399000</v>
      </c>
      <c r="E926" s="25">
        <v>2181333.94</v>
      </c>
      <c r="F926" s="25">
        <v>90.926800333472286</v>
      </c>
    </row>
    <row r="927" spans="1:6">
      <c r="A927" s="22" t="s">
        <v>9</v>
      </c>
      <c r="B927" s="16" t="s">
        <v>10</v>
      </c>
      <c r="C927" s="25">
        <v>3012800</v>
      </c>
      <c r="D927" s="25">
        <v>2399000</v>
      </c>
      <c r="E927" s="25">
        <v>2181333.94</v>
      </c>
      <c r="F927" s="25">
        <v>90.926800333472286</v>
      </c>
    </row>
    <row r="928" spans="1:6">
      <c r="A928" s="22" t="s">
        <v>11</v>
      </c>
      <c r="B928" s="16" t="s">
        <v>12</v>
      </c>
      <c r="C928" s="25">
        <v>662800</v>
      </c>
      <c r="D928" s="25">
        <v>527800</v>
      </c>
      <c r="E928" s="25">
        <v>479893.48</v>
      </c>
      <c r="F928" s="25">
        <v>90.923357332322837</v>
      </c>
    </row>
    <row r="929" spans="1:6">
      <c r="A929" s="22" t="s">
        <v>13</v>
      </c>
      <c r="B929" s="16" t="s">
        <v>14</v>
      </c>
      <c r="C929" s="25">
        <v>785100</v>
      </c>
      <c r="D929" s="25">
        <v>620300</v>
      </c>
      <c r="E929" s="25">
        <v>382354.85</v>
      </c>
      <c r="F929" s="25">
        <v>61.640311139771079</v>
      </c>
    </row>
    <row r="930" spans="1:6" ht="31.2">
      <c r="A930" s="22" t="s">
        <v>15</v>
      </c>
      <c r="B930" s="16" t="s">
        <v>16</v>
      </c>
      <c r="C930" s="25">
        <v>40000</v>
      </c>
      <c r="D930" s="25">
        <v>32200</v>
      </c>
      <c r="E930" s="25">
        <v>2700</v>
      </c>
      <c r="F930" s="25">
        <v>8.3850931677018643</v>
      </c>
    </row>
    <row r="931" spans="1:6">
      <c r="A931" s="22" t="s">
        <v>19</v>
      </c>
      <c r="B931" s="16" t="s">
        <v>20</v>
      </c>
      <c r="C931" s="25">
        <v>339600</v>
      </c>
      <c r="D931" s="25">
        <v>287600</v>
      </c>
      <c r="E931" s="25">
        <v>202610.84</v>
      </c>
      <c r="F931" s="25">
        <v>70.448831710709314</v>
      </c>
    </row>
    <row r="932" spans="1:6">
      <c r="A932" s="22" t="s">
        <v>21</v>
      </c>
      <c r="B932" s="16" t="s">
        <v>22</v>
      </c>
      <c r="C932" s="25">
        <v>1000</v>
      </c>
      <c r="D932" s="25">
        <v>1000</v>
      </c>
      <c r="E932" s="25">
        <v>0</v>
      </c>
      <c r="F932" s="25">
        <v>0</v>
      </c>
    </row>
    <row r="933" spans="1:6" ht="31.2">
      <c r="A933" s="22" t="s">
        <v>166</v>
      </c>
      <c r="B933" s="16" t="s">
        <v>23</v>
      </c>
      <c r="C933" s="25">
        <v>400000</v>
      </c>
      <c r="D933" s="25">
        <v>295000</v>
      </c>
      <c r="E933" s="25">
        <v>177044.01</v>
      </c>
      <c r="F933" s="25">
        <v>60.014918644067805</v>
      </c>
    </row>
    <row r="934" spans="1:6">
      <c r="A934" s="22" t="s">
        <v>167</v>
      </c>
      <c r="B934" s="16" t="s">
        <v>24</v>
      </c>
      <c r="C934" s="25">
        <v>250000</v>
      </c>
      <c r="D934" s="25">
        <v>160000</v>
      </c>
      <c r="E934" s="25">
        <v>111091.97</v>
      </c>
      <c r="F934" s="25">
        <v>69.432481249999995</v>
      </c>
    </row>
    <row r="935" spans="1:6" ht="31.2">
      <c r="A935" s="22" t="s">
        <v>168</v>
      </c>
      <c r="B935" s="16" t="s">
        <v>25</v>
      </c>
      <c r="C935" s="25">
        <v>50000</v>
      </c>
      <c r="D935" s="25">
        <v>45000</v>
      </c>
      <c r="E935" s="25">
        <v>0</v>
      </c>
      <c r="F935" s="25">
        <v>0</v>
      </c>
    </row>
    <row r="936" spans="1:6">
      <c r="A936" s="22" t="s">
        <v>169</v>
      </c>
      <c r="B936" s="16" t="s">
        <v>26</v>
      </c>
      <c r="C936" s="25">
        <v>100000</v>
      </c>
      <c r="D936" s="25">
        <v>90000</v>
      </c>
      <c r="E936" s="25">
        <v>65952.039999999994</v>
      </c>
      <c r="F936" s="25">
        <v>73.280044444444442</v>
      </c>
    </row>
    <row r="937" spans="1:6" ht="46.8">
      <c r="A937" s="22" t="s">
        <v>29</v>
      </c>
      <c r="B937" s="16" t="s">
        <v>30</v>
      </c>
      <c r="C937" s="25">
        <v>4500</v>
      </c>
      <c r="D937" s="25">
        <v>4500</v>
      </c>
      <c r="E937" s="25">
        <v>0</v>
      </c>
      <c r="F937" s="25">
        <v>0</v>
      </c>
    </row>
    <row r="938" spans="1:6" ht="46.8">
      <c r="A938" s="22" t="s">
        <v>31</v>
      </c>
      <c r="B938" s="16" t="s">
        <v>32</v>
      </c>
      <c r="C938" s="25">
        <v>4500</v>
      </c>
      <c r="D938" s="25">
        <v>4500</v>
      </c>
      <c r="E938" s="25">
        <v>0</v>
      </c>
      <c r="F938" s="25">
        <v>0</v>
      </c>
    </row>
    <row r="939" spans="1:6">
      <c r="A939" s="22" t="s">
        <v>174</v>
      </c>
      <c r="B939" s="16" t="s">
        <v>33</v>
      </c>
      <c r="C939" s="25">
        <v>19968300</v>
      </c>
      <c r="D939" s="25">
        <v>14252900</v>
      </c>
      <c r="E939" s="25">
        <v>11788105.08</v>
      </c>
      <c r="F939" s="25">
        <v>82.706712879484172</v>
      </c>
    </row>
    <row r="940" spans="1:6" ht="46.8">
      <c r="A940" s="22" t="s">
        <v>175</v>
      </c>
      <c r="B940" s="16" t="s">
        <v>34</v>
      </c>
      <c r="C940" s="25">
        <v>19968300</v>
      </c>
      <c r="D940" s="25">
        <v>14252900</v>
      </c>
      <c r="E940" s="25">
        <v>11788105.08</v>
      </c>
      <c r="F940" s="25">
        <v>82.706712879484172</v>
      </c>
    </row>
    <row r="941" spans="1:6">
      <c r="A941" s="22" t="s">
        <v>37</v>
      </c>
      <c r="B941" s="16" t="s">
        <v>38</v>
      </c>
      <c r="C941" s="25">
        <v>55100</v>
      </c>
      <c r="D941" s="25">
        <v>52100</v>
      </c>
      <c r="E941" s="25">
        <v>16710.439999999999</v>
      </c>
      <c r="F941" s="25">
        <v>32.07378119001919</v>
      </c>
    </row>
    <row r="942" spans="1:6" ht="62.4">
      <c r="A942" s="21" t="s">
        <v>59</v>
      </c>
      <c r="B942" s="15" t="s">
        <v>60</v>
      </c>
      <c r="C942" s="24">
        <v>3762800</v>
      </c>
      <c r="D942" s="24">
        <v>2997200</v>
      </c>
      <c r="E942" s="24">
        <v>2689088.6599999997</v>
      </c>
      <c r="F942" s="24">
        <v>89.720027358868265</v>
      </c>
    </row>
    <row r="943" spans="1:6">
      <c r="A943" s="22" t="s">
        <v>3</v>
      </c>
      <c r="B943" s="16" t="s">
        <v>4</v>
      </c>
      <c r="C943" s="25">
        <v>3762800</v>
      </c>
      <c r="D943" s="25">
        <v>2997200</v>
      </c>
      <c r="E943" s="25">
        <v>2689088.6599999997</v>
      </c>
      <c r="F943" s="25">
        <v>89.720027358868265</v>
      </c>
    </row>
    <row r="944" spans="1:6" ht="31.2">
      <c r="A944" s="22" t="s">
        <v>5</v>
      </c>
      <c r="B944" s="16" t="s">
        <v>6</v>
      </c>
      <c r="C944" s="25">
        <v>3675600</v>
      </c>
      <c r="D944" s="25">
        <v>2926800</v>
      </c>
      <c r="E944" s="25">
        <v>2661227.42</v>
      </c>
      <c r="F944" s="25">
        <v>90.926179445127786</v>
      </c>
    </row>
    <row r="945" spans="1:6">
      <c r="A945" s="22" t="s">
        <v>7</v>
      </c>
      <c r="B945" s="16" t="s">
        <v>8</v>
      </c>
      <c r="C945" s="25">
        <v>3012800</v>
      </c>
      <c r="D945" s="25">
        <v>2399000</v>
      </c>
      <c r="E945" s="25">
        <v>2181333.94</v>
      </c>
      <c r="F945" s="25">
        <v>90.926800333472286</v>
      </c>
    </row>
    <row r="946" spans="1:6">
      <c r="A946" s="22" t="s">
        <v>9</v>
      </c>
      <c r="B946" s="16" t="s">
        <v>10</v>
      </c>
      <c r="C946" s="25">
        <v>3012800</v>
      </c>
      <c r="D946" s="25">
        <v>2399000</v>
      </c>
      <c r="E946" s="25">
        <v>2181333.94</v>
      </c>
      <c r="F946" s="25">
        <v>90.926800333472286</v>
      </c>
    </row>
    <row r="947" spans="1:6">
      <c r="A947" s="22" t="s">
        <v>11</v>
      </c>
      <c r="B947" s="16" t="s">
        <v>12</v>
      </c>
      <c r="C947" s="25">
        <v>662800</v>
      </c>
      <c r="D947" s="25">
        <v>527800</v>
      </c>
      <c r="E947" s="25">
        <v>479893.48</v>
      </c>
      <c r="F947" s="25">
        <v>90.923357332322837</v>
      </c>
    </row>
    <row r="948" spans="1:6">
      <c r="A948" s="22" t="s">
        <v>13</v>
      </c>
      <c r="B948" s="16" t="s">
        <v>14</v>
      </c>
      <c r="C948" s="25">
        <v>72100</v>
      </c>
      <c r="D948" s="25">
        <v>58300</v>
      </c>
      <c r="E948" s="25">
        <v>18410.84</v>
      </c>
      <c r="F948" s="25">
        <v>31.57948542024014</v>
      </c>
    </row>
    <row r="949" spans="1:6" ht="31.2">
      <c r="A949" s="22" t="s">
        <v>15</v>
      </c>
      <c r="B949" s="16" t="s">
        <v>16</v>
      </c>
      <c r="C949" s="25">
        <v>40000</v>
      </c>
      <c r="D949" s="25">
        <v>32200</v>
      </c>
      <c r="E949" s="25">
        <v>2700</v>
      </c>
      <c r="F949" s="25">
        <v>8.3850931677018643</v>
      </c>
    </row>
    <row r="950" spans="1:6">
      <c r="A950" s="22" t="s">
        <v>19</v>
      </c>
      <c r="B950" s="16" t="s">
        <v>20</v>
      </c>
      <c r="C950" s="25">
        <v>26600</v>
      </c>
      <c r="D950" s="25">
        <v>20600</v>
      </c>
      <c r="E950" s="25">
        <v>15710.84</v>
      </c>
      <c r="F950" s="25">
        <v>76.266213592233015</v>
      </c>
    </row>
    <row r="951" spans="1:6">
      <c r="A951" s="22" t="s">
        <v>21</v>
      </c>
      <c r="B951" s="16" t="s">
        <v>22</v>
      </c>
      <c r="C951" s="25">
        <v>1000</v>
      </c>
      <c r="D951" s="25">
        <v>1000</v>
      </c>
      <c r="E951" s="25">
        <v>0</v>
      </c>
      <c r="F951" s="25">
        <v>0</v>
      </c>
    </row>
    <row r="952" spans="1:6" ht="46.8">
      <c r="A952" s="22" t="s">
        <v>29</v>
      </c>
      <c r="B952" s="16" t="s">
        <v>30</v>
      </c>
      <c r="C952" s="25">
        <v>4500</v>
      </c>
      <c r="D952" s="25">
        <v>4500</v>
      </c>
      <c r="E952" s="25">
        <v>0</v>
      </c>
      <c r="F952" s="25">
        <v>0</v>
      </c>
    </row>
    <row r="953" spans="1:6" ht="46.8">
      <c r="A953" s="22" t="s">
        <v>31</v>
      </c>
      <c r="B953" s="16" t="s">
        <v>32</v>
      </c>
      <c r="C953" s="25">
        <v>4500</v>
      </c>
      <c r="D953" s="25">
        <v>4500</v>
      </c>
      <c r="E953" s="25">
        <v>0</v>
      </c>
      <c r="F953" s="25">
        <v>0</v>
      </c>
    </row>
    <row r="954" spans="1:6">
      <c r="A954" s="22" t="s">
        <v>37</v>
      </c>
      <c r="B954" s="16" t="s">
        <v>38</v>
      </c>
      <c r="C954" s="25">
        <v>15100</v>
      </c>
      <c r="D954" s="25">
        <v>12100</v>
      </c>
      <c r="E954" s="25">
        <v>9450.4</v>
      </c>
      <c r="F954" s="25">
        <v>78.102479338842969</v>
      </c>
    </row>
    <row r="955" spans="1:6" ht="31.2">
      <c r="A955" s="21" t="s">
        <v>43</v>
      </c>
      <c r="B955" s="15" t="s">
        <v>44</v>
      </c>
      <c r="C955" s="24">
        <v>159000</v>
      </c>
      <c r="D955" s="24">
        <v>113000</v>
      </c>
      <c r="E955" s="24">
        <v>57160.04</v>
      </c>
      <c r="F955" s="24">
        <v>50.584106194690271</v>
      </c>
    </row>
    <row r="956" spans="1:6">
      <c r="A956" s="22" t="s">
        <v>3</v>
      </c>
      <c r="B956" s="16" t="s">
        <v>4</v>
      </c>
      <c r="C956" s="25">
        <v>159000</v>
      </c>
      <c r="D956" s="25">
        <v>113000</v>
      </c>
      <c r="E956" s="25">
        <v>57160.04</v>
      </c>
      <c r="F956" s="25">
        <v>50.584106194690271</v>
      </c>
    </row>
    <row r="957" spans="1:6">
      <c r="A957" s="22" t="s">
        <v>13</v>
      </c>
      <c r="B957" s="16" t="s">
        <v>14</v>
      </c>
      <c r="C957" s="25">
        <v>119000</v>
      </c>
      <c r="D957" s="25">
        <v>73000</v>
      </c>
      <c r="E957" s="25">
        <v>49900</v>
      </c>
      <c r="F957" s="25">
        <v>68.356164383561648</v>
      </c>
    </row>
    <row r="958" spans="1:6">
      <c r="A958" s="22" t="s">
        <v>19</v>
      </c>
      <c r="B958" s="16" t="s">
        <v>20</v>
      </c>
      <c r="C958" s="25">
        <v>119000</v>
      </c>
      <c r="D958" s="25">
        <v>73000</v>
      </c>
      <c r="E958" s="25">
        <v>49900</v>
      </c>
      <c r="F958" s="25">
        <v>68.356164383561648</v>
      </c>
    </row>
    <row r="959" spans="1:6">
      <c r="A959" s="22" t="s">
        <v>37</v>
      </c>
      <c r="B959" s="16" t="s">
        <v>38</v>
      </c>
      <c r="C959" s="25">
        <v>40000</v>
      </c>
      <c r="D959" s="25">
        <v>40000</v>
      </c>
      <c r="E959" s="25">
        <v>7260.04</v>
      </c>
      <c r="F959" s="25">
        <v>18.150099999999998</v>
      </c>
    </row>
    <row r="960" spans="1:6" ht="46.8">
      <c r="A960" s="21" t="s">
        <v>215</v>
      </c>
      <c r="B960" s="15" t="s">
        <v>112</v>
      </c>
      <c r="C960" s="24">
        <v>250000</v>
      </c>
      <c r="D960" s="24">
        <v>160000</v>
      </c>
      <c r="E960" s="24">
        <v>111091.97</v>
      </c>
      <c r="F960" s="24">
        <v>69.432481249999995</v>
      </c>
    </row>
    <row r="961" spans="1:6">
      <c r="A961" s="22" t="s">
        <v>3</v>
      </c>
      <c r="B961" s="16" t="s">
        <v>4</v>
      </c>
      <c r="C961" s="25">
        <v>250000</v>
      </c>
      <c r="D961" s="25">
        <v>160000</v>
      </c>
      <c r="E961" s="25">
        <v>111091.97</v>
      </c>
      <c r="F961" s="25">
        <v>69.432481249999995</v>
      </c>
    </row>
    <row r="962" spans="1:6">
      <c r="A962" s="22" t="s">
        <v>13</v>
      </c>
      <c r="B962" s="16" t="s">
        <v>14</v>
      </c>
      <c r="C962" s="25">
        <v>250000</v>
      </c>
      <c r="D962" s="25">
        <v>160000</v>
      </c>
      <c r="E962" s="25">
        <v>111091.97</v>
      </c>
      <c r="F962" s="25">
        <v>69.432481249999995</v>
      </c>
    </row>
    <row r="963" spans="1:6" ht="31.2">
      <c r="A963" s="22" t="s">
        <v>166</v>
      </c>
      <c r="B963" s="16" t="s">
        <v>23</v>
      </c>
      <c r="C963" s="25">
        <v>250000</v>
      </c>
      <c r="D963" s="25">
        <v>160000</v>
      </c>
      <c r="E963" s="25">
        <v>111091.97</v>
      </c>
      <c r="F963" s="25">
        <v>69.432481249999995</v>
      </c>
    </row>
    <row r="964" spans="1:6">
      <c r="A964" s="22" t="s">
        <v>167</v>
      </c>
      <c r="B964" s="16" t="s">
        <v>24</v>
      </c>
      <c r="C964" s="25">
        <v>250000</v>
      </c>
      <c r="D964" s="25">
        <v>160000</v>
      </c>
      <c r="E964" s="25">
        <v>111091.97</v>
      </c>
      <c r="F964" s="25">
        <v>69.432481249999995</v>
      </c>
    </row>
    <row r="965" spans="1:6">
      <c r="A965" s="21" t="s">
        <v>219</v>
      </c>
      <c r="B965" s="15" t="s">
        <v>117</v>
      </c>
      <c r="C965" s="24">
        <v>194000</v>
      </c>
      <c r="D965" s="24">
        <v>194000</v>
      </c>
      <c r="E965" s="24">
        <v>137000</v>
      </c>
      <c r="F965" s="24">
        <v>70.618556701030926</v>
      </c>
    </row>
    <row r="966" spans="1:6">
      <c r="A966" s="22" t="s">
        <v>3</v>
      </c>
      <c r="B966" s="16" t="s">
        <v>4</v>
      </c>
      <c r="C966" s="25">
        <v>194000</v>
      </c>
      <c r="D966" s="25">
        <v>194000</v>
      </c>
      <c r="E966" s="25">
        <v>137000</v>
      </c>
      <c r="F966" s="25">
        <v>70.618556701030926</v>
      </c>
    </row>
    <row r="967" spans="1:6">
      <c r="A967" s="22" t="s">
        <v>13</v>
      </c>
      <c r="B967" s="16" t="s">
        <v>14</v>
      </c>
      <c r="C967" s="25">
        <v>194000</v>
      </c>
      <c r="D967" s="25">
        <v>194000</v>
      </c>
      <c r="E967" s="25">
        <v>137000</v>
      </c>
      <c r="F967" s="25">
        <v>70.618556701030926</v>
      </c>
    </row>
    <row r="968" spans="1:6">
      <c r="A968" s="22" t="s">
        <v>19</v>
      </c>
      <c r="B968" s="16" t="s">
        <v>20</v>
      </c>
      <c r="C968" s="25">
        <v>194000</v>
      </c>
      <c r="D968" s="25">
        <v>194000</v>
      </c>
      <c r="E968" s="25">
        <v>137000</v>
      </c>
      <c r="F968" s="25">
        <v>70.618556701030926</v>
      </c>
    </row>
    <row r="969" spans="1:6" ht="46.8">
      <c r="A969" s="21" t="s">
        <v>182</v>
      </c>
      <c r="B969" s="15" t="s">
        <v>139</v>
      </c>
      <c r="C969" s="24">
        <v>1500000</v>
      </c>
      <c r="D969" s="24">
        <v>1125000</v>
      </c>
      <c r="E969" s="24">
        <v>960683</v>
      </c>
      <c r="F969" s="24">
        <v>85.394044444444432</v>
      </c>
    </row>
    <row r="970" spans="1:6">
      <c r="A970" s="22" t="s">
        <v>3</v>
      </c>
      <c r="B970" s="16" t="s">
        <v>4</v>
      </c>
      <c r="C970" s="25">
        <v>1500000</v>
      </c>
      <c r="D970" s="25">
        <v>1125000</v>
      </c>
      <c r="E970" s="25">
        <v>960683</v>
      </c>
      <c r="F970" s="25">
        <v>85.394044444444432</v>
      </c>
    </row>
    <row r="971" spans="1:6">
      <c r="A971" s="22" t="s">
        <v>174</v>
      </c>
      <c r="B971" s="16" t="s">
        <v>33</v>
      </c>
      <c r="C971" s="25">
        <v>1500000</v>
      </c>
      <c r="D971" s="25">
        <v>1125000</v>
      </c>
      <c r="E971" s="25">
        <v>960683</v>
      </c>
      <c r="F971" s="25">
        <v>85.394044444444432</v>
      </c>
    </row>
    <row r="972" spans="1:6" ht="46.8">
      <c r="A972" s="22" t="s">
        <v>175</v>
      </c>
      <c r="B972" s="16" t="s">
        <v>34</v>
      </c>
      <c r="C972" s="25">
        <v>1500000</v>
      </c>
      <c r="D972" s="25">
        <v>1125000</v>
      </c>
      <c r="E972" s="25">
        <v>960683</v>
      </c>
      <c r="F972" s="25">
        <v>85.394044444444432</v>
      </c>
    </row>
    <row r="973" spans="1:6" ht="31.2">
      <c r="A973" s="21" t="s">
        <v>217</v>
      </c>
      <c r="B973" s="15" t="s">
        <v>114</v>
      </c>
      <c r="C973" s="24">
        <v>18468300</v>
      </c>
      <c r="D973" s="24">
        <v>13127900</v>
      </c>
      <c r="E973" s="24">
        <v>10827422.08</v>
      </c>
      <c r="F973" s="24">
        <v>82.47642105744255</v>
      </c>
    </row>
    <row r="974" spans="1:6">
      <c r="A974" s="22" t="s">
        <v>3</v>
      </c>
      <c r="B974" s="16" t="s">
        <v>4</v>
      </c>
      <c r="C974" s="25">
        <v>18468300</v>
      </c>
      <c r="D974" s="25">
        <v>13127900</v>
      </c>
      <c r="E974" s="25">
        <v>10827422.08</v>
      </c>
      <c r="F974" s="25">
        <v>82.47642105744255</v>
      </c>
    </row>
    <row r="975" spans="1:6">
      <c r="A975" s="22" t="s">
        <v>174</v>
      </c>
      <c r="B975" s="16" t="s">
        <v>33</v>
      </c>
      <c r="C975" s="25">
        <v>18468300</v>
      </c>
      <c r="D975" s="25">
        <v>13127900</v>
      </c>
      <c r="E975" s="25">
        <v>10827422.08</v>
      </c>
      <c r="F975" s="25">
        <v>82.47642105744255</v>
      </c>
    </row>
    <row r="976" spans="1:6" ht="46.8">
      <c r="A976" s="22" t="s">
        <v>175</v>
      </c>
      <c r="B976" s="16" t="s">
        <v>34</v>
      </c>
      <c r="C976" s="25">
        <v>18468300</v>
      </c>
      <c r="D976" s="25">
        <v>13127900</v>
      </c>
      <c r="E976" s="25">
        <v>10827422.08</v>
      </c>
      <c r="F976" s="25">
        <v>82.47642105744255</v>
      </c>
    </row>
    <row r="977" spans="1:6" ht="31.2">
      <c r="A977" s="21" t="s">
        <v>56</v>
      </c>
      <c r="B977" s="15" t="s">
        <v>57</v>
      </c>
      <c r="C977" s="24">
        <v>150000</v>
      </c>
      <c r="D977" s="24">
        <v>135000</v>
      </c>
      <c r="E977" s="24">
        <v>65952.039999999994</v>
      </c>
      <c r="F977" s="24">
        <v>48.853362962962962</v>
      </c>
    </row>
    <row r="978" spans="1:6">
      <c r="A978" s="22" t="s">
        <v>3</v>
      </c>
      <c r="B978" s="16" t="s">
        <v>4</v>
      </c>
      <c r="C978" s="25">
        <v>150000</v>
      </c>
      <c r="D978" s="25">
        <v>135000</v>
      </c>
      <c r="E978" s="25">
        <v>65952.039999999994</v>
      </c>
      <c r="F978" s="25">
        <v>48.853362962962962</v>
      </c>
    </row>
    <row r="979" spans="1:6">
      <c r="A979" s="22" t="s">
        <v>13</v>
      </c>
      <c r="B979" s="16" t="s">
        <v>14</v>
      </c>
      <c r="C979" s="25">
        <v>150000</v>
      </c>
      <c r="D979" s="25">
        <v>135000</v>
      </c>
      <c r="E979" s="25">
        <v>65952.039999999994</v>
      </c>
      <c r="F979" s="25">
        <v>48.853362962962962</v>
      </c>
    </row>
    <row r="980" spans="1:6" ht="31.2">
      <c r="A980" s="22" t="s">
        <v>166</v>
      </c>
      <c r="B980" s="16" t="s">
        <v>23</v>
      </c>
      <c r="C980" s="25">
        <v>150000</v>
      </c>
      <c r="D980" s="25">
        <v>135000</v>
      </c>
      <c r="E980" s="25">
        <v>65952.039999999994</v>
      </c>
      <c r="F980" s="25">
        <v>48.853362962962962</v>
      </c>
    </row>
    <row r="981" spans="1:6" ht="31.2">
      <c r="A981" s="22" t="s">
        <v>168</v>
      </c>
      <c r="B981" s="16" t="s">
        <v>25</v>
      </c>
      <c r="C981" s="25">
        <v>50000</v>
      </c>
      <c r="D981" s="25">
        <v>45000</v>
      </c>
      <c r="E981" s="25">
        <v>0</v>
      </c>
      <c r="F981" s="25">
        <v>0</v>
      </c>
    </row>
    <row r="982" spans="1:6">
      <c r="A982" s="22" t="s">
        <v>169</v>
      </c>
      <c r="B982" s="16" t="s">
        <v>26</v>
      </c>
      <c r="C982" s="25">
        <v>100000</v>
      </c>
      <c r="D982" s="25">
        <v>90000</v>
      </c>
      <c r="E982" s="25">
        <v>65952.039999999994</v>
      </c>
      <c r="F982" s="25">
        <v>73.280044444444442</v>
      </c>
    </row>
    <row r="983" spans="1:6" ht="46.8">
      <c r="A983" s="3" t="s">
        <v>118</v>
      </c>
      <c r="B983" s="4" t="s">
        <v>133</v>
      </c>
      <c r="C983" s="7">
        <v>24267914</v>
      </c>
      <c r="D983" s="7">
        <v>22553314</v>
      </c>
      <c r="E983" s="7">
        <v>19270982.829999998</v>
      </c>
      <c r="F983" s="7">
        <v>85.44634651031771</v>
      </c>
    </row>
    <row r="984" spans="1:6">
      <c r="A984" s="22" t="s">
        <v>3</v>
      </c>
      <c r="B984" s="16" t="s">
        <v>4</v>
      </c>
      <c r="C984" s="25">
        <v>22074114</v>
      </c>
      <c r="D984" s="25">
        <v>20359514</v>
      </c>
      <c r="E984" s="25">
        <v>19270982.829999998</v>
      </c>
      <c r="F984" s="25">
        <v>94.653452091243423</v>
      </c>
    </row>
    <row r="985" spans="1:6" ht="31.2">
      <c r="A985" s="22" t="s">
        <v>5</v>
      </c>
      <c r="B985" s="16" t="s">
        <v>6</v>
      </c>
      <c r="C985" s="25">
        <v>5671600</v>
      </c>
      <c r="D985" s="25">
        <v>4562800</v>
      </c>
      <c r="E985" s="25">
        <v>4153191.01</v>
      </c>
      <c r="F985" s="25">
        <v>91.022858990093809</v>
      </c>
    </row>
    <row r="986" spans="1:6">
      <c r="A986" s="22" t="s">
        <v>7</v>
      </c>
      <c r="B986" s="16" t="s">
        <v>8</v>
      </c>
      <c r="C986" s="25">
        <v>4648900</v>
      </c>
      <c r="D986" s="25">
        <v>3740000</v>
      </c>
      <c r="E986" s="25">
        <v>3452102.31</v>
      </c>
      <c r="F986" s="25">
        <v>92.302200802139041</v>
      </c>
    </row>
    <row r="987" spans="1:6">
      <c r="A987" s="22" t="s">
        <v>9</v>
      </c>
      <c r="B987" s="16" t="s">
        <v>10</v>
      </c>
      <c r="C987" s="25">
        <v>4648900</v>
      </c>
      <c r="D987" s="25">
        <v>3740000</v>
      </c>
      <c r="E987" s="25">
        <v>3452102.31</v>
      </c>
      <c r="F987" s="25">
        <v>92.302200802139041</v>
      </c>
    </row>
    <row r="988" spans="1:6">
      <c r="A988" s="22" t="s">
        <v>11</v>
      </c>
      <c r="B988" s="16" t="s">
        <v>12</v>
      </c>
      <c r="C988" s="25">
        <v>1022700</v>
      </c>
      <c r="D988" s="25">
        <v>822800</v>
      </c>
      <c r="E988" s="25">
        <v>701088.7</v>
      </c>
      <c r="F988" s="25">
        <v>85.207668935342724</v>
      </c>
    </row>
    <row r="989" spans="1:6">
      <c r="A989" s="22" t="s">
        <v>13</v>
      </c>
      <c r="B989" s="16" t="s">
        <v>14</v>
      </c>
      <c r="C989" s="25">
        <v>296700</v>
      </c>
      <c r="D989" s="25">
        <v>254900</v>
      </c>
      <c r="E989" s="25">
        <v>125474.17</v>
      </c>
      <c r="F989" s="25">
        <v>49.224860729697923</v>
      </c>
    </row>
    <row r="990" spans="1:6" ht="31.2">
      <c r="A990" s="22" t="s">
        <v>15</v>
      </c>
      <c r="B990" s="16" t="s">
        <v>16</v>
      </c>
      <c r="C990" s="25">
        <v>136000</v>
      </c>
      <c r="D990" s="25">
        <v>118000</v>
      </c>
      <c r="E990" s="25">
        <v>16383.89</v>
      </c>
      <c r="F990" s="25">
        <v>13.88465254237288</v>
      </c>
    </row>
    <row r="991" spans="1:6">
      <c r="A991" s="22" t="s">
        <v>19</v>
      </c>
      <c r="B991" s="16" t="s">
        <v>20</v>
      </c>
      <c r="C991" s="25">
        <v>150700</v>
      </c>
      <c r="D991" s="25">
        <v>128900</v>
      </c>
      <c r="E991" s="25">
        <v>106100.28</v>
      </c>
      <c r="F991" s="25">
        <v>82.312086889061291</v>
      </c>
    </row>
    <row r="992" spans="1:6">
      <c r="A992" s="22" t="s">
        <v>21</v>
      </c>
      <c r="B992" s="16" t="s">
        <v>22</v>
      </c>
      <c r="C992" s="25">
        <v>5000</v>
      </c>
      <c r="D992" s="25">
        <v>4000</v>
      </c>
      <c r="E992" s="25">
        <v>2990</v>
      </c>
      <c r="F992" s="25">
        <v>74.75</v>
      </c>
    </row>
    <row r="993" spans="1:6" ht="46.8">
      <c r="A993" s="22" t="s">
        <v>29</v>
      </c>
      <c r="B993" s="16" t="s">
        <v>30</v>
      </c>
      <c r="C993" s="25">
        <v>5000</v>
      </c>
      <c r="D993" s="25">
        <v>4000</v>
      </c>
      <c r="E993" s="25">
        <v>0</v>
      </c>
      <c r="F993" s="25">
        <v>0</v>
      </c>
    </row>
    <row r="994" spans="1:6" ht="46.8">
      <c r="A994" s="22" t="s">
        <v>31</v>
      </c>
      <c r="B994" s="16" t="s">
        <v>32</v>
      </c>
      <c r="C994" s="25">
        <v>5000</v>
      </c>
      <c r="D994" s="25">
        <v>4000</v>
      </c>
      <c r="E994" s="25">
        <v>0</v>
      </c>
      <c r="F994" s="25">
        <v>0</v>
      </c>
    </row>
    <row r="995" spans="1:6">
      <c r="A995" s="22" t="s">
        <v>174</v>
      </c>
      <c r="B995" s="16" t="s">
        <v>33</v>
      </c>
      <c r="C995" s="25">
        <v>16082514</v>
      </c>
      <c r="D995" s="25">
        <v>15523114</v>
      </c>
      <c r="E995" s="25">
        <v>14977780</v>
      </c>
      <c r="F995" s="25">
        <v>96.486954872585486</v>
      </c>
    </row>
    <row r="996" spans="1:6" ht="31.2">
      <c r="A996" s="22" t="s">
        <v>220</v>
      </c>
      <c r="B996" s="16" t="s">
        <v>119</v>
      </c>
      <c r="C996" s="25">
        <v>16082514</v>
      </c>
      <c r="D996" s="25">
        <v>15523114</v>
      </c>
      <c r="E996" s="25">
        <v>14977780</v>
      </c>
      <c r="F996" s="25">
        <v>96.486954872585486</v>
      </c>
    </row>
    <row r="997" spans="1:6">
      <c r="A997" s="22" t="s">
        <v>37</v>
      </c>
      <c r="B997" s="16" t="s">
        <v>38</v>
      </c>
      <c r="C997" s="25">
        <v>23300</v>
      </c>
      <c r="D997" s="25">
        <v>18700</v>
      </c>
      <c r="E997" s="25">
        <v>14537.65</v>
      </c>
      <c r="F997" s="25">
        <v>77.741443850267373</v>
      </c>
    </row>
    <row r="998" spans="1:6">
      <c r="A998" s="22" t="s">
        <v>221</v>
      </c>
      <c r="B998" s="16" t="s">
        <v>120</v>
      </c>
      <c r="C998" s="25">
        <v>2193800</v>
      </c>
      <c r="D998" s="25">
        <v>2193800</v>
      </c>
      <c r="E998" s="25">
        <v>0</v>
      </c>
      <c r="F998" s="25">
        <v>0</v>
      </c>
    </row>
    <row r="999" spans="1:6" ht="62.4">
      <c r="A999" s="21" t="s">
        <v>59</v>
      </c>
      <c r="B999" s="15" t="s">
        <v>60</v>
      </c>
      <c r="C999" s="24">
        <v>5938700</v>
      </c>
      <c r="D999" s="24">
        <v>4783500</v>
      </c>
      <c r="E999" s="24">
        <v>4253002.83</v>
      </c>
      <c r="F999" s="24">
        <v>88.909853245531508</v>
      </c>
    </row>
    <row r="1000" spans="1:6">
      <c r="A1000" s="22" t="s">
        <v>3</v>
      </c>
      <c r="B1000" s="16" t="s">
        <v>4</v>
      </c>
      <c r="C1000" s="25">
        <v>5938700</v>
      </c>
      <c r="D1000" s="25">
        <v>4783500</v>
      </c>
      <c r="E1000" s="25">
        <v>4253002.83</v>
      </c>
      <c r="F1000" s="25">
        <v>88.909853245531508</v>
      </c>
    </row>
    <row r="1001" spans="1:6" ht="31.2">
      <c r="A1001" s="22" t="s">
        <v>5</v>
      </c>
      <c r="B1001" s="16" t="s">
        <v>6</v>
      </c>
      <c r="C1001" s="25">
        <v>5671600</v>
      </c>
      <c r="D1001" s="25">
        <v>4562800</v>
      </c>
      <c r="E1001" s="25">
        <v>4153191.01</v>
      </c>
      <c r="F1001" s="25">
        <v>91.022858990093809</v>
      </c>
    </row>
    <row r="1002" spans="1:6">
      <c r="A1002" s="22" t="s">
        <v>7</v>
      </c>
      <c r="B1002" s="16" t="s">
        <v>8</v>
      </c>
      <c r="C1002" s="25">
        <v>4648900</v>
      </c>
      <c r="D1002" s="25">
        <v>3740000</v>
      </c>
      <c r="E1002" s="25">
        <v>3452102.31</v>
      </c>
      <c r="F1002" s="25">
        <v>92.302200802139041</v>
      </c>
    </row>
    <row r="1003" spans="1:6">
      <c r="A1003" s="22" t="s">
        <v>9</v>
      </c>
      <c r="B1003" s="16" t="s">
        <v>10</v>
      </c>
      <c r="C1003" s="25">
        <v>4648900</v>
      </c>
      <c r="D1003" s="25">
        <v>3740000</v>
      </c>
      <c r="E1003" s="25">
        <v>3452102.31</v>
      </c>
      <c r="F1003" s="25">
        <v>92.302200802139041</v>
      </c>
    </row>
    <row r="1004" spans="1:6">
      <c r="A1004" s="22" t="s">
        <v>11</v>
      </c>
      <c r="B1004" s="16" t="s">
        <v>12</v>
      </c>
      <c r="C1004" s="25">
        <v>1022700</v>
      </c>
      <c r="D1004" s="25">
        <v>822800</v>
      </c>
      <c r="E1004" s="25">
        <v>701088.7</v>
      </c>
      <c r="F1004" s="25">
        <v>85.207668935342724</v>
      </c>
    </row>
    <row r="1005" spans="1:6">
      <c r="A1005" s="22" t="s">
        <v>13</v>
      </c>
      <c r="B1005" s="16" t="s">
        <v>14</v>
      </c>
      <c r="C1005" s="25">
        <v>243800</v>
      </c>
      <c r="D1005" s="25">
        <v>202000</v>
      </c>
      <c r="E1005" s="25">
        <v>85274.17</v>
      </c>
      <c r="F1005" s="25">
        <v>42.214935643564353</v>
      </c>
    </row>
    <row r="1006" spans="1:6" ht="31.2">
      <c r="A1006" s="22" t="s">
        <v>15</v>
      </c>
      <c r="B1006" s="16" t="s">
        <v>16</v>
      </c>
      <c r="C1006" s="25">
        <v>136000</v>
      </c>
      <c r="D1006" s="25">
        <v>118000</v>
      </c>
      <c r="E1006" s="25">
        <v>16383.89</v>
      </c>
      <c r="F1006" s="25">
        <v>13.88465254237288</v>
      </c>
    </row>
    <row r="1007" spans="1:6">
      <c r="A1007" s="22" t="s">
        <v>19</v>
      </c>
      <c r="B1007" s="16" t="s">
        <v>20</v>
      </c>
      <c r="C1007" s="25">
        <v>97800</v>
      </c>
      <c r="D1007" s="25">
        <v>76000</v>
      </c>
      <c r="E1007" s="25">
        <v>65900.28</v>
      </c>
      <c r="F1007" s="25">
        <v>86.710894736842107</v>
      </c>
    </row>
    <row r="1008" spans="1:6">
      <c r="A1008" s="22" t="s">
        <v>21</v>
      </c>
      <c r="B1008" s="16" t="s">
        <v>22</v>
      </c>
      <c r="C1008" s="25">
        <v>5000</v>
      </c>
      <c r="D1008" s="25">
        <v>4000</v>
      </c>
      <c r="E1008" s="25">
        <v>2990</v>
      </c>
      <c r="F1008" s="25">
        <v>74.75</v>
      </c>
    </row>
    <row r="1009" spans="1:6" ht="46.8">
      <c r="A1009" s="22" t="s">
        <v>29</v>
      </c>
      <c r="B1009" s="16" t="s">
        <v>30</v>
      </c>
      <c r="C1009" s="25">
        <v>5000</v>
      </c>
      <c r="D1009" s="25">
        <v>4000</v>
      </c>
      <c r="E1009" s="25">
        <v>0</v>
      </c>
      <c r="F1009" s="25">
        <v>0</v>
      </c>
    </row>
    <row r="1010" spans="1:6" ht="46.8">
      <c r="A1010" s="22" t="s">
        <v>31</v>
      </c>
      <c r="B1010" s="16" t="s">
        <v>32</v>
      </c>
      <c r="C1010" s="25">
        <v>5000</v>
      </c>
      <c r="D1010" s="25">
        <v>4000</v>
      </c>
      <c r="E1010" s="25">
        <v>0</v>
      </c>
      <c r="F1010" s="25">
        <v>0</v>
      </c>
    </row>
    <row r="1011" spans="1:6">
      <c r="A1011" s="22" t="s">
        <v>37</v>
      </c>
      <c r="B1011" s="16" t="s">
        <v>38</v>
      </c>
      <c r="C1011" s="25">
        <v>23300</v>
      </c>
      <c r="D1011" s="25">
        <v>18700</v>
      </c>
      <c r="E1011" s="25">
        <v>14537.65</v>
      </c>
      <c r="F1011" s="25">
        <v>77.741443850267373</v>
      </c>
    </row>
    <row r="1012" spans="1:6" ht="31.2">
      <c r="A1012" s="21" t="s">
        <v>43</v>
      </c>
      <c r="B1012" s="15" t="s">
        <v>44</v>
      </c>
      <c r="C1012" s="24">
        <v>52900</v>
      </c>
      <c r="D1012" s="24">
        <v>52900</v>
      </c>
      <c r="E1012" s="24">
        <v>40200</v>
      </c>
      <c r="F1012" s="24">
        <v>75.992438563327042</v>
      </c>
    </row>
    <row r="1013" spans="1:6">
      <c r="A1013" s="22" t="s">
        <v>3</v>
      </c>
      <c r="B1013" s="16" t="s">
        <v>4</v>
      </c>
      <c r="C1013" s="25">
        <v>52900</v>
      </c>
      <c r="D1013" s="25">
        <v>52900</v>
      </c>
      <c r="E1013" s="25">
        <v>40200</v>
      </c>
      <c r="F1013" s="25">
        <v>75.992438563327042</v>
      </c>
    </row>
    <row r="1014" spans="1:6">
      <c r="A1014" s="22" t="s">
        <v>13</v>
      </c>
      <c r="B1014" s="16" t="s">
        <v>14</v>
      </c>
      <c r="C1014" s="25">
        <v>52900</v>
      </c>
      <c r="D1014" s="25">
        <v>52900</v>
      </c>
      <c r="E1014" s="25">
        <v>40200</v>
      </c>
      <c r="F1014" s="25">
        <v>75.992438563327042</v>
      </c>
    </row>
    <row r="1015" spans="1:6">
      <c r="A1015" s="22" t="s">
        <v>19</v>
      </c>
      <c r="B1015" s="16" t="s">
        <v>20</v>
      </c>
      <c r="C1015" s="25">
        <v>52900</v>
      </c>
      <c r="D1015" s="25">
        <v>52900</v>
      </c>
      <c r="E1015" s="25">
        <v>40200</v>
      </c>
      <c r="F1015" s="25">
        <v>75.992438563327042</v>
      </c>
    </row>
    <row r="1016" spans="1:6">
      <c r="A1016" s="21" t="s">
        <v>222</v>
      </c>
      <c r="B1016" s="15" t="s">
        <v>121</v>
      </c>
      <c r="C1016" s="24">
        <v>2193800</v>
      </c>
      <c r="D1016" s="24">
        <v>2193800</v>
      </c>
      <c r="E1016" s="24">
        <v>0</v>
      </c>
      <c r="F1016" s="24">
        <v>0</v>
      </c>
    </row>
    <row r="1017" spans="1:6">
      <c r="A1017" s="22" t="s">
        <v>221</v>
      </c>
      <c r="B1017" s="16" t="s">
        <v>120</v>
      </c>
      <c r="C1017" s="25">
        <v>2193800</v>
      </c>
      <c r="D1017" s="25">
        <v>2193800</v>
      </c>
      <c r="E1017" s="25">
        <v>0</v>
      </c>
      <c r="F1017" s="25">
        <v>0</v>
      </c>
    </row>
    <row r="1018" spans="1:6">
      <c r="A1018" s="21" t="s">
        <v>223</v>
      </c>
      <c r="B1018" s="15" t="s">
        <v>122</v>
      </c>
      <c r="C1018" s="24">
        <v>4407500</v>
      </c>
      <c r="D1018" s="24">
        <v>3848100</v>
      </c>
      <c r="E1018" s="24">
        <v>3848100</v>
      </c>
      <c r="F1018" s="24">
        <v>100</v>
      </c>
    </row>
    <row r="1019" spans="1:6">
      <c r="A1019" s="22" t="s">
        <v>3</v>
      </c>
      <c r="B1019" s="16" t="s">
        <v>4</v>
      </c>
      <c r="C1019" s="25">
        <v>4407500</v>
      </c>
      <c r="D1019" s="25">
        <v>3848100</v>
      </c>
      <c r="E1019" s="25">
        <v>3848100</v>
      </c>
      <c r="F1019" s="25">
        <v>100</v>
      </c>
    </row>
    <row r="1020" spans="1:6">
      <c r="A1020" s="22" t="s">
        <v>174</v>
      </c>
      <c r="B1020" s="16" t="s">
        <v>33</v>
      </c>
      <c r="C1020" s="25">
        <v>4407500</v>
      </c>
      <c r="D1020" s="25">
        <v>3848100</v>
      </c>
      <c r="E1020" s="25">
        <v>3848100</v>
      </c>
      <c r="F1020" s="25">
        <v>100</v>
      </c>
    </row>
    <row r="1021" spans="1:6" ht="31.2">
      <c r="A1021" s="22" t="s">
        <v>220</v>
      </c>
      <c r="B1021" s="16" t="s">
        <v>119</v>
      </c>
      <c r="C1021" s="25">
        <v>4407500</v>
      </c>
      <c r="D1021" s="25">
        <v>3848100</v>
      </c>
      <c r="E1021" s="25">
        <v>3848100</v>
      </c>
      <c r="F1021" s="25">
        <v>100</v>
      </c>
    </row>
    <row r="1022" spans="1:6" ht="62.4">
      <c r="A1022" s="21" t="s">
        <v>123</v>
      </c>
      <c r="B1022" s="15" t="s">
        <v>124</v>
      </c>
      <c r="C1022" s="24">
        <v>11675014</v>
      </c>
      <c r="D1022" s="24">
        <v>11675014</v>
      </c>
      <c r="E1022" s="24">
        <v>11129680</v>
      </c>
      <c r="F1022" s="24">
        <v>95.329050569018591</v>
      </c>
    </row>
    <row r="1023" spans="1:6">
      <c r="A1023" s="22" t="s">
        <v>3</v>
      </c>
      <c r="B1023" s="16" t="s">
        <v>4</v>
      </c>
      <c r="C1023" s="25">
        <v>11675014</v>
      </c>
      <c r="D1023" s="25">
        <v>11675014</v>
      </c>
      <c r="E1023" s="25">
        <v>11129680</v>
      </c>
      <c r="F1023" s="25">
        <v>95.329050569018591</v>
      </c>
    </row>
    <row r="1024" spans="1:6">
      <c r="A1024" s="22" t="s">
        <v>174</v>
      </c>
      <c r="B1024" s="16" t="s">
        <v>33</v>
      </c>
      <c r="C1024" s="25">
        <v>11675014</v>
      </c>
      <c r="D1024" s="25">
        <v>11675014</v>
      </c>
      <c r="E1024" s="25">
        <v>11129680</v>
      </c>
      <c r="F1024" s="25">
        <v>95.329050569018591</v>
      </c>
    </row>
    <row r="1025" spans="1:6" ht="31.2">
      <c r="A1025" s="22" t="s">
        <v>220</v>
      </c>
      <c r="B1025" s="16" t="s">
        <v>119</v>
      </c>
      <c r="C1025" s="25">
        <v>11675014</v>
      </c>
      <c r="D1025" s="25">
        <v>11675014</v>
      </c>
      <c r="E1025" s="25">
        <v>11129680</v>
      </c>
      <c r="F1025" s="25">
        <v>95.329050569018591</v>
      </c>
    </row>
    <row r="1026" spans="1:6" s="6" customFormat="1" ht="17.399999999999999">
      <c r="A1026" s="26" t="s">
        <v>125</v>
      </c>
      <c r="B1026" s="27"/>
      <c r="C1026" s="28">
        <v>967366691.63</v>
      </c>
      <c r="D1026" s="28">
        <v>738660738.05999994</v>
      </c>
      <c r="E1026" s="28">
        <v>642472467.84000003</v>
      </c>
      <c r="F1026" s="28">
        <v>86.978017747007058</v>
      </c>
    </row>
    <row r="1027" spans="1:6">
      <c r="A1027" s="22" t="s">
        <v>3</v>
      </c>
      <c r="B1027" s="16" t="s">
        <v>4</v>
      </c>
      <c r="C1027" s="25">
        <v>965172891.63</v>
      </c>
      <c r="D1027" s="25">
        <v>736466938.05999994</v>
      </c>
      <c r="E1027" s="25">
        <v>642472467.84000003</v>
      </c>
      <c r="F1027" s="25">
        <v>87.237109317140565</v>
      </c>
    </row>
    <row r="1028" spans="1:6" ht="31.2">
      <c r="A1028" s="22" t="s">
        <v>5</v>
      </c>
      <c r="B1028" s="16" t="s">
        <v>6</v>
      </c>
      <c r="C1028" s="25">
        <v>547075331.99000001</v>
      </c>
      <c r="D1028" s="25">
        <v>408411704.42000002</v>
      </c>
      <c r="E1028" s="25">
        <v>380702020.85000008</v>
      </c>
      <c r="F1028" s="25">
        <v>93.215257234277487</v>
      </c>
    </row>
    <row r="1029" spans="1:6">
      <c r="A1029" s="22" t="s">
        <v>7</v>
      </c>
      <c r="B1029" s="16" t="s">
        <v>8</v>
      </c>
      <c r="C1029" s="25">
        <v>448454485.66000003</v>
      </c>
      <c r="D1029" s="25">
        <v>334854986.25</v>
      </c>
      <c r="E1029" s="25">
        <v>312271282.42000002</v>
      </c>
      <c r="F1029" s="25">
        <v>93.255676409985071</v>
      </c>
    </row>
    <row r="1030" spans="1:6">
      <c r="A1030" s="22" t="s">
        <v>9</v>
      </c>
      <c r="B1030" s="16" t="s">
        <v>10</v>
      </c>
      <c r="C1030" s="25">
        <v>448454485.66000003</v>
      </c>
      <c r="D1030" s="25">
        <v>334854986.25</v>
      </c>
      <c r="E1030" s="25">
        <v>312271282.42000002</v>
      </c>
      <c r="F1030" s="25">
        <v>93.255676409985071</v>
      </c>
    </row>
    <row r="1031" spans="1:6">
      <c r="A1031" s="22" t="s">
        <v>11</v>
      </c>
      <c r="B1031" s="16" t="s">
        <v>12</v>
      </c>
      <c r="C1031" s="25">
        <v>98620846.329999998</v>
      </c>
      <c r="D1031" s="25">
        <v>73556718.170000002</v>
      </c>
      <c r="E1031" s="25">
        <v>68430738.430000022</v>
      </c>
      <c r="F1031" s="25">
        <v>93.031255516113276</v>
      </c>
    </row>
    <row r="1032" spans="1:6">
      <c r="A1032" s="22" t="s">
        <v>13</v>
      </c>
      <c r="B1032" s="16" t="s">
        <v>14</v>
      </c>
      <c r="C1032" s="25">
        <v>171798386.63999999</v>
      </c>
      <c r="D1032" s="25">
        <v>133961518.64</v>
      </c>
      <c r="E1032" s="25">
        <v>92687178.290000021</v>
      </c>
      <c r="F1032" s="25">
        <v>69.189405458355452</v>
      </c>
    </row>
    <row r="1033" spans="1:6" ht="31.2">
      <c r="A1033" s="22" t="s">
        <v>15</v>
      </c>
      <c r="B1033" s="16" t="s">
        <v>16</v>
      </c>
      <c r="C1033" s="25">
        <v>15628206</v>
      </c>
      <c r="D1033" s="25">
        <v>12874313</v>
      </c>
      <c r="E1033" s="25">
        <v>6989224.9900000021</v>
      </c>
      <c r="F1033" s="25">
        <v>54.288139413730285</v>
      </c>
    </row>
    <row r="1034" spans="1:6">
      <c r="A1034" s="22" t="s">
        <v>17</v>
      </c>
      <c r="B1034" s="16" t="s">
        <v>18</v>
      </c>
      <c r="C1034" s="25">
        <v>22641235</v>
      </c>
      <c r="D1034" s="25">
        <v>17473235</v>
      </c>
      <c r="E1034" s="25">
        <v>13629135.209999999</v>
      </c>
      <c r="F1034" s="25">
        <v>78.000068161390828</v>
      </c>
    </row>
    <row r="1035" spans="1:6">
      <c r="A1035" s="22" t="s">
        <v>19</v>
      </c>
      <c r="B1035" s="16" t="s">
        <v>20</v>
      </c>
      <c r="C1035" s="25">
        <v>76318766.640000001</v>
      </c>
      <c r="D1035" s="25">
        <v>61781426.640000001</v>
      </c>
      <c r="E1035" s="25">
        <v>44526992.660000004</v>
      </c>
      <c r="F1035" s="25">
        <v>72.071810383173116</v>
      </c>
    </row>
    <row r="1036" spans="1:6">
      <c r="A1036" s="22" t="s">
        <v>21</v>
      </c>
      <c r="B1036" s="16" t="s">
        <v>22</v>
      </c>
      <c r="C1036" s="25">
        <v>1195208</v>
      </c>
      <c r="D1036" s="25">
        <v>1140708</v>
      </c>
      <c r="E1036" s="25">
        <v>912959.5</v>
      </c>
      <c r="F1036" s="25">
        <v>80.03446105401207</v>
      </c>
    </row>
    <row r="1037" spans="1:6" ht="31.2">
      <c r="A1037" s="22" t="s">
        <v>166</v>
      </c>
      <c r="B1037" s="16" t="s">
        <v>23</v>
      </c>
      <c r="C1037" s="25">
        <v>55423601</v>
      </c>
      <c r="D1037" s="25">
        <v>40169566</v>
      </c>
      <c r="E1037" s="25">
        <v>26454301.929999996</v>
      </c>
      <c r="F1037" s="25">
        <v>65.856578908519936</v>
      </c>
    </row>
    <row r="1038" spans="1:6">
      <c r="A1038" s="22" t="s">
        <v>167</v>
      </c>
      <c r="B1038" s="16" t="s">
        <v>24</v>
      </c>
      <c r="C1038" s="25">
        <v>23463632</v>
      </c>
      <c r="D1038" s="25">
        <v>16211532</v>
      </c>
      <c r="E1038" s="25">
        <v>13590983.799999999</v>
      </c>
      <c r="F1038" s="25">
        <v>83.835283426637275</v>
      </c>
    </row>
    <row r="1039" spans="1:6" ht="31.2">
      <c r="A1039" s="22" t="s">
        <v>168</v>
      </c>
      <c r="B1039" s="16" t="s">
        <v>25</v>
      </c>
      <c r="C1039" s="25">
        <v>2634549</v>
      </c>
      <c r="D1039" s="25">
        <v>1723814</v>
      </c>
      <c r="E1039" s="25">
        <v>874313.9800000001</v>
      </c>
      <c r="F1039" s="25">
        <v>50.719740064763371</v>
      </c>
    </row>
    <row r="1040" spans="1:6">
      <c r="A1040" s="22" t="s">
        <v>169</v>
      </c>
      <c r="B1040" s="16" t="s">
        <v>26</v>
      </c>
      <c r="C1040" s="25">
        <v>24635550</v>
      </c>
      <c r="D1040" s="25">
        <v>18861550</v>
      </c>
      <c r="E1040" s="25">
        <v>10166278.540000001</v>
      </c>
      <c r="F1040" s="25">
        <v>53.899486203413829</v>
      </c>
    </row>
    <row r="1041" spans="1:6">
      <c r="A1041" s="22" t="s">
        <v>170</v>
      </c>
      <c r="B1041" s="16" t="s">
        <v>27</v>
      </c>
      <c r="C1041" s="25">
        <v>2008000</v>
      </c>
      <c r="D1041" s="25">
        <v>1256700</v>
      </c>
      <c r="E1041" s="25">
        <v>729466.05000000016</v>
      </c>
      <c r="F1041" s="25">
        <v>58.046156600620691</v>
      </c>
    </row>
    <row r="1042" spans="1:6" ht="31.2">
      <c r="A1042" s="22" t="s">
        <v>171</v>
      </c>
      <c r="B1042" s="16" t="s">
        <v>28</v>
      </c>
      <c r="C1042" s="25">
        <v>2681870</v>
      </c>
      <c r="D1042" s="25">
        <v>2115970</v>
      </c>
      <c r="E1042" s="25">
        <v>1093259.56</v>
      </c>
      <c r="F1042" s="25">
        <v>51.66706333265595</v>
      </c>
    </row>
    <row r="1043" spans="1:6" ht="46.8">
      <c r="A1043" s="22" t="s">
        <v>29</v>
      </c>
      <c r="B1043" s="16" t="s">
        <v>30</v>
      </c>
      <c r="C1043" s="25">
        <v>591370</v>
      </c>
      <c r="D1043" s="25">
        <v>522270</v>
      </c>
      <c r="E1043" s="25">
        <v>174564</v>
      </c>
      <c r="F1043" s="25">
        <v>33.4240909874203</v>
      </c>
    </row>
    <row r="1044" spans="1:6" ht="46.8">
      <c r="A1044" s="22" t="s">
        <v>172</v>
      </c>
      <c r="B1044" s="16" t="s">
        <v>173</v>
      </c>
      <c r="C1044" s="25">
        <v>121000</v>
      </c>
      <c r="D1044" s="25">
        <v>121000</v>
      </c>
      <c r="E1044" s="25">
        <v>65500</v>
      </c>
      <c r="F1044" s="25">
        <v>54.132231404958674</v>
      </c>
    </row>
    <row r="1045" spans="1:6" ht="46.8">
      <c r="A1045" s="22" t="s">
        <v>31</v>
      </c>
      <c r="B1045" s="16" t="s">
        <v>32</v>
      </c>
      <c r="C1045" s="25">
        <v>470370</v>
      </c>
      <c r="D1045" s="25">
        <v>401270</v>
      </c>
      <c r="E1045" s="25">
        <v>109064</v>
      </c>
      <c r="F1045" s="25">
        <v>27.179704438408052</v>
      </c>
    </row>
    <row r="1046" spans="1:6">
      <c r="A1046" s="22" t="s">
        <v>174</v>
      </c>
      <c r="B1046" s="16" t="s">
        <v>33</v>
      </c>
      <c r="C1046" s="25">
        <v>185253975</v>
      </c>
      <c r="D1046" s="25">
        <v>147962453</v>
      </c>
      <c r="E1046" s="25">
        <v>133323431.48000002</v>
      </c>
      <c r="F1046" s="25">
        <v>90.106259241322533</v>
      </c>
    </row>
    <row r="1047" spans="1:6" ht="46.8">
      <c r="A1047" s="22" t="s">
        <v>175</v>
      </c>
      <c r="B1047" s="16" t="s">
        <v>34</v>
      </c>
      <c r="C1047" s="25">
        <v>169171461</v>
      </c>
      <c r="D1047" s="25">
        <v>132439339</v>
      </c>
      <c r="E1047" s="25">
        <v>118345651.48000002</v>
      </c>
      <c r="F1047" s="25">
        <v>89.358382768733108</v>
      </c>
    </row>
    <row r="1048" spans="1:6" ht="31.2">
      <c r="A1048" s="22" t="s">
        <v>220</v>
      </c>
      <c r="B1048" s="16" t="s">
        <v>119</v>
      </c>
      <c r="C1048" s="25">
        <v>16082514</v>
      </c>
      <c r="D1048" s="25">
        <v>15523114</v>
      </c>
      <c r="E1048" s="25">
        <v>14977780</v>
      </c>
      <c r="F1048" s="25">
        <v>96.486954872585486</v>
      </c>
    </row>
    <row r="1049" spans="1:6">
      <c r="A1049" s="22" t="s">
        <v>176</v>
      </c>
      <c r="B1049" s="16" t="s">
        <v>35</v>
      </c>
      <c r="C1049" s="25">
        <v>60018065</v>
      </c>
      <c r="D1049" s="25">
        <v>45204759</v>
      </c>
      <c r="E1049" s="25">
        <v>35165678.420000002</v>
      </c>
      <c r="F1049" s="25">
        <v>77.79198296356364</v>
      </c>
    </row>
    <row r="1050" spans="1:6">
      <c r="A1050" s="22" t="s">
        <v>177</v>
      </c>
      <c r="B1050" s="16" t="s">
        <v>36</v>
      </c>
      <c r="C1050" s="25">
        <v>60018065</v>
      </c>
      <c r="D1050" s="25">
        <v>45204759</v>
      </c>
      <c r="E1050" s="25">
        <v>35165678.420000002</v>
      </c>
      <c r="F1050" s="25">
        <v>77.79198296356364</v>
      </c>
    </row>
    <row r="1051" spans="1:6">
      <c r="A1051" s="22" t="s">
        <v>37</v>
      </c>
      <c r="B1051" s="16" t="s">
        <v>38</v>
      </c>
      <c r="C1051" s="25">
        <v>1027133</v>
      </c>
      <c r="D1051" s="25">
        <v>926503</v>
      </c>
      <c r="E1051" s="25">
        <v>594158.80000000016</v>
      </c>
      <c r="F1051" s="25">
        <v>64.129182528281092</v>
      </c>
    </row>
    <row r="1052" spans="1:6">
      <c r="A1052" s="22" t="s">
        <v>221</v>
      </c>
      <c r="B1052" s="16" t="s">
        <v>120</v>
      </c>
      <c r="C1052" s="25">
        <v>2193800</v>
      </c>
      <c r="D1052" s="25">
        <v>2193800</v>
      </c>
      <c r="E1052" s="25">
        <v>0</v>
      </c>
      <c r="F1052" s="25">
        <v>0</v>
      </c>
    </row>
    <row r="1054" spans="1:6" ht="18">
      <c r="B1054" s="36" t="s">
        <v>133</v>
      </c>
      <c r="C1054" s="36"/>
      <c r="D1054" s="36"/>
      <c r="E1054" s="36"/>
      <c r="F1054" s="36"/>
    </row>
  </sheetData>
  <mergeCells count="3">
    <mergeCell ref="A3:F3"/>
    <mergeCell ref="A2:F2"/>
    <mergeCell ref="B1054:F1054"/>
  </mergeCells>
  <pageMargins left="0.39370078740157483" right="0.39370078740157483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7"/>
  <sheetViews>
    <sheetView topLeftCell="A280" zoomScaleNormal="100" zoomScaleSheetLayoutView="100" workbookViewId="0">
      <selection activeCell="B287" sqref="B287:F287"/>
    </sheetView>
  </sheetViews>
  <sheetFormatPr defaultColWidth="9.109375" defaultRowHeight="15.6"/>
  <cols>
    <col min="1" max="1" width="12.5546875" style="1" customWidth="1"/>
    <col min="2" max="2" width="46.6640625" style="23" customWidth="1"/>
    <col min="3" max="3" width="20.21875" style="1" customWidth="1"/>
    <col min="4" max="4" width="19.44140625" style="1" customWidth="1"/>
    <col min="5" max="5" width="17.33203125" style="1" customWidth="1"/>
    <col min="6" max="6" width="14.88671875" style="1" customWidth="1"/>
    <col min="7" max="16384" width="9.109375" style="1"/>
  </cols>
  <sheetData>
    <row r="2" spans="1:6" ht="35.25" customHeight="1">
      <c r="A2" s="35" t="s">
        <v>283</v>
      </c>
      <c r="B2" s="35"/>
      <c r="C2" s="35"/>
      <c r="D2" s="35"/>
      <c r="E2" s="35"/>
      <c r="F2" s="35"/>
    </row>
    <row r="3" spans="1:6">
      <c r="A3" s="39" t="s">
        <v>165</v>
      </c>
      <c r="B3" s="39"/>
      <c r="C3" s="39"/>
      <c r="D3" s="39"/>
      <c r="E3" s="39"/>
      <c r="F3" s="39"/>
    </row>
    <row r="5" spans="1:6" ht="81.75" customHeight="1">
      <c r="A5" s="2" t="s">
        <v>164</v>
      </c>
      <c r="B5" s="2" t="s">
        <v>1</v>
      </c>
      <c r="C5" s="2" t="s">
        <v>163</v>
      </c>
      <c r="D5" s="2" t="s">
        <v>281</v>
      </c>
      <c r="E5" s="2" t="s">
        <v>282</v>
      </c>
      <c r="F5" s="2" t="s">
        <v>275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7637489</v>
      </c>
      <c r="D7" s="7">
        <v>7237489</v>
      </c>
      <c r="E7" s="7">
        <v>4226035.32</v>
      </c>
      <c r="F7" s="7">
        <v>58.390904911910745</v>
      </c>
    </row>
    <row r="8" spans="1:6">
      <c r="A8" s="22" t="s">
        <v>3</v>
      </c>
      <c r="B8" s="16" t="s">
        <v>4</v>
      </c>
      <c r="C8" s="25">
        <v>760000</v>
      </c>
      <c r="D8" s="25">
        <v>360000</v>
      </c>
      <c r="E8" s="25">
        <v>279999</v>
      </c>
      <c r="F8" s="25">
        <v>77.777500000000003</v>
      </c>
    </row>
    <row r="9" spans="1:6">
      <c r="A9" s="22" t="s">
        <v>13</v>
      </c>
      <c r="B9" s="16" t="s">
        <v>14</v>
      </c>
      <c r="C9" s="25">
        <v>760000</v>
      </c>
      <c r="D9" s="25">
        <v>360000</v>
      </c>
      <c r="E9" s="25">
        <v>279999</v>
      </c>
      <c r="F9" s="25">
        <v>77.777500000000003</v>
      </c>
    </row>
    <row r="10" spans="1:6">
      <c r="A10" s="22" t="s">
        <v>15</v>
      </c>
      <c r="B10" s="16" t="s">
        <v>16</v>
      </c>
      <c r="C10" s="25">
        <v>50000</v>
      </c>
      <c r="D10" s="25">
        <v>50000</v>
      </c>
      <c r="E10" s="25">
        <v>0</v>
      </c>
      <c r="F10" s="25">
        <v>0</v>
      </c>
    </row>
    <row r="11" spans="1:6">
      <c r="A11" s="22" t="s">
        <v>19</v>
      </c>
      <c r="B11" s="16" t="s">
        <v>20</v>
      </c>
      <c r="C11" s="25">
        <v>30000</v>
      </c>
      <c r="D11" s="25">
        <v>30000</v>
      </c>
      <c r="E11" s="25">
        <v>0</v>
      </c>
      <c r="F11" s="25">
        <v>0</v>
      </c>
    </row>
    <row r="12" spans="1:6" ht="31.2">
      <c r="A12" s="22" t="s">
        <v>29</v>
      </c>
      <c r="B12" s="16" t="s">
        <v>30</v>
      </c>
      <c r="C12" s="25">
        <v>680000</v>
      </c>
      <c r="D12" s="25">
        <v>280000</v>
      </c>
      <c r="E12" s="25">
        <v>279999</v>
      </c>
      <c r="F12" s="25">
        <v>99.999642857142859</v>
      </c>
    </row>
    <row r="13" spans="1:6" ht="31.2">
      <c r="A13" s="22" t="s">
        <v>172</v>
      </c>
      <c r="B13" s="16" t="s">
        <v>173</v>
      </c>
      <c r="C13" s="25">
        <v>660000</v>
      </c>
      <c r="D13" s="25">
        <v>260000</v>
      </c>
      <c r="E13" s="25">
        <v>259999</v>
      </c>
      <c r="F13" s="25">
        <v>99.999615384615382</v>
      </c>
    </row>
    <row r="14" spans="1:6" ht="46.8">
      <c r="A14" s="22" t="s">
        <v>31</v>
      </c>
      <c r="B14" s="16" t="s">
        <v>32</v>
      </c>
      <c r="C14" s="25">
        <v>20000</v>
      </c>
      <c r="D14" s="25">
        <v>20000</v>
      </c>
      <c r="E14" s="25">
        <v>20000</v>
      </c>
      <c r="F14" s="25">
        <v>100</v>
      </c>
    </row>
    <row r="15" spans="1:6">
      <c r="A15" s="22" t="s">
        <v>140</v>
      </c>
      <c r="B15" s="16" t="s">
        <v>141</v>
      </c>
      <c r="C15" s="25">
        <v>6877489</v>
      </c>
      <c r="D15" s="25">
        <v>6877489</v>
      </c>
      <c r="E15" s="25">
        <v>3946036.32</v>
      </c>
      <c r="F15" s="25">
        <v>57.376119685542207</v>
      </c>
    </row>
    <row r="16" spans="1:6">
      <c r="A16" s="22" t="s">
        <v>142</v>
      </c>
      <c r="B16" s="16" t="s">
        <v>143</v>
      </c>
      <c r="C16" s="25">
        <v>1562799</v>
      </c>
      <c r="D16" s="25">
        <v>1562799</v>
      </c>
      <c r="E16" s="25">
        <v>1312450</v>
      </c>
      <c r="F16" s="25">
        <v>83.980729447612902</v>
      </c>
    </row>
    <row r="17" spans="1:6" ht="31.2">
      <c r="A17" s="22" t="s">
        <v>144</v>
      </c>
      <c r="B17" s="16" t="s">
        <v>145</v>
      </c>
      <c r="C17" s="25">
        <v>1562799</v>
      </c>
      <c r="D17" s="25">
        <v>1562799</v>
      </c>
      <c r="E17" s="25">
        <v>1312450</v>
      </c>
      <c r="F17" s="25">
        <v>83.980729447612902</v>
      </c>
    </row>
    <row r="18" spans="1:6">
      <c r="A18" s="22" t="s">
        <v>146</v>
      </c>
      <c r="B18" s="16" t="s">
        <v>147</v>
      </c>
      <c r="C18" s="25">
        <v>0</v>
      </c>
      <c r="D18" s="25">
        <v>0</v>
      </c>
      <c r="E18" s="25">
        <v>0</v>
      </c>
      <c r="F18" s="25">
        <v>0</v>
      </c>
    </row>
    <row r="19" spans="1:6">
      <c r="A19" s="22" t="s">
        <v>148</v>
      </c>
      <c r="B19" s="16" t="s">
        <v>149</v>
      </c>
      <c r="C19" s="25">
        <v>0</v>
      </c>
      <c r="D19" s="25">
        <v>0</v>
      </c>
      <c r="E19" s="25">
        <v>0</v>
      </c>
      <c r="F19" s="25">
        <v>0</v>
      </c>
    </row>
    <row r="20" spans="1:6">
      <c r="A20" s="22" t="s">
        <v>150</v>
      </c>
      <c r="B20" s="16" t="s">
        <v>151</v>
      </c>
      <c r="C20" s="25">
        <v>5314690</v>
      </c>
      <c r="D20" s="25">
        <v>5314690</v>
      </c>
      <c r="E20" s="25">
        <v>2633586.3199999998</v>
      </c>
      <c r="F20" s="25">
        <v>49.552962073046594</v>
      </c>
    </row>
    <row r="21" spans="1:6" ht="31.2">
      <c r="A21" s="22" t="s">
        <v>109</v>
      </c>
      <c r="B21" s="16" t="s">
        <v>152</v>
      </c>
      <c r="C21" s="25">
        <v>5314690</v>
      </c>
      <c r="D21" s="25">
        <v>5314690</v>
      </c>
      <c r="E21" s="25">
        <v>2633586.3199999998</v>
      </c>
      <c r="F21" s="25">
        <v>49.552962073046594</v>
      </c>
    </row>
    <row r="22" spans="1:6" ht="31.2">
      <c r="A22" s="21" t="s">
        <v>178</v>
      </c>
      <c r="B22" s="15" t="s">
        <v>45</v>
      </c>
      <c r="C22" s="24">
        <v>2670690</v>
      </c>
      <c r="D22" s="24">
        <v>2670690</v>
      </c>
      <c r="E22" s="24">
        <v>2491196.3199999998</v>
      </c>
      <c r="F22" s="24">
        <v>93.279127116962286</v>
      </c>
    </row>
    <row r="23" spans="1:6">
      <c r="A23" s="22" t="s">
        <v>140</v>
      </c>
      <c r="B23" s="16" t="s">
        <v>141</v>
      </c>
      <c r="C23" s="25">
        <v>2670690</v>
      </c>
      <c r="D23" s="25">
        <v>2670690</v>
      </c>
      <c r="E23" s="25">
        <v>2491196.3199999998</v>
      </c>
      <c r="F23" s="25">
        <v>93.279127116962286</v>
      </c>
    </row>
    <row r="24" spans="1:6">
      <c r="A24" s="22" t="s">
        <v>150</v>
      </c>
      <c r="B24" s="16" t="s">
        <v>151</v>
      </c>
      <c r="C24" s="25">
        <v>2670690</v>
      </c>
      <c r="D24" s="25">
        <v>2670690</v>
      </c>
      <c r="E24" s="25">
        <v>2491196.3199999998</v>
      </c>
      <c r="F24" s="25">
        <v>93.279127116962286</v>
      </c>
    </row>
    <row r="25" spans="1:6" ht="31.2">
      <c r="A25" s="22" t="s">
        <v>109</v>
      </c>
      <c r="B25" s="16" t="s">
        <v>152</v>
      </c>
      <c r="C25" s="25">
        <v>2670690</v>
      </c>
      <c r="D25" s="25">
        <v>2670690</v>
      </c>
      <c r="E25" s="25">
        <v>2491196.3199999998</v>
      </c>
      <c r="F25" s="25">
        <v>93.279127116962286</v>
      </c>
    </row>
    <row r="26" spans="1:6" ht="46.8">
      <c r="A26" s="21" t="s">
        <v>9</v>
      </c>
      <c r="B26" s="15" t="s">
        <v>47</v>
      </c>
      <c r="C26" s="24">
        <v>964000</v>
      </c>
      <c r="D26" s="24">
        <v>964000</v>
      </c>
      <c r="E26" s="24">
        <v>142390</v>
      </c>
      <c r="F26" s="24">
        <v>14.770746887966805</v>
      </c>
    </row>
    <row r="27" spans="1:6">
      <c r="A27" s="22" t="s">
        <v>140</v>
      </c>
      <c r="B27" s="16" t="s">
        <v>141</v>
      </c>
      <c r="C27" s="25">
        <v>964000</v>
      </c>
      <c r="D27" s="25">
        <v>964000</v>
      </c>
      <c r="E27" s="25">
        <v>142390</v>
      </c>
      <c r="F27" s="25">
        <v>14.770746887966805</v>
      </c>
    </row>
    <row r="28" spans="1:6">
      <c r="A28" s="22" t="s">
        <v>150</v>
      </c>
      <c r="B28" s="16" t="s">
        <v>151</v>
      </c>
      <c r="C28" s="25">
        <v>964000</v>
      </c>
      <c r="D28" s="25">
        <v>964000</v>
      </c>
      <c r="E28" s="25">
        <v>142390</v>
      </c>
      <c r="F28" s="25">
        <v>14.770746887966805</v>
      </c>
    </row>
    <row r="29" spans="1:6" ht="31.2">
      <c r="A29" s="22" t="s">
        <v>109</v>
      </c>
      <c r="B29" s="16" t="s">
        <v>152</v>
      </c>
      <c r="C29" s="25">
        <v>964000</v>
      </c>
      <c r="D29" s="25">
        <v>964000</v>
      </c>
      <c r="E29" s="25">
        <v>142390</v>
      </c>
      <c r="F29" s="25">
        <v>14.770746887966805</v>
      </c>
    </row>
    <row r="30" spans="1:6" ht="31.2">
      <c r="A30" s="21" t="s">
        <v>155</v>
      </c>
      <c r="B30" s="15" t="s">
        <v>156</v>
      </c>
      <c r="C30" s="24">
        <v>0</v>
      </c>
      <c r="D30" s="24">
        <v>0</v>
      </c>
      <c r="E30" s="24">
        <v>0</v>
      </c>
      <c r="F30" s="24">
        <v>0</v>
      </c>
    </row>
    <row r="31" spans="1:6">
      <c r="A31" s="22" t="s">
        <v>140</v>
      </c>
      <c r="B31" s="16" t="s">
        <v>141</v>
      </c>
      <c r="C31" s="25">
        <v>0</v>
      </c>
      <c r="D31" s="25">
        <v>0</v>
      </c>
      <c r="E31" s="25">
        <v>0</v>
      </c>
      <c r="F31" s="25">
        <v>0</v>
      </c>
    </row>
    <row r="32" spans="1:6">
      <c r="A32" s="22" t="s">
        <v>142</v>
      </c>
      <c r="B32" s="16" t="s">
        <v>143</v>
      </c>
      <c r="C32" s="25">
        <v>0</v>
      </c>
      <c r="D32" s="25">
        <v>0</v>
      </c>
      <c r="E32" s="25">
        <v>0</v>
      </c>
      <c r="F32" s="25">
        <v>0</v>
      </c>
    </row>
    <row r="33" spans="1:6">
      <c r="A33" s="22" t="s">
        <v>146</v>
      </c>
      <c r="B33" s="16" t="s">
        <v>147</v>
      </c>
      <c r="C33" s="25">
        <v>0</v>
      </c>
      <c r="D33" s="25">
        <v>0</v>
      </c>
      <c r="E33" s="25">
        <v>0</v>
      </c>
      <c r="F33" s="25">
        <v>0</v>
      </c>
    </row>
    <row r="34" spans="1:6">
      <c r="A34" s="22" t="s">
        <v>148</v>
      </c>
      <c r="B34" s="16" t="s">
        <v>149</v>
      </c>
      <c r="C34" s="25">
        <v>0</v>
      </c>
      <c r="D34" s="25">
        <v>0</v>
      </c>
      <c r="E34" s="25">
        <v>0</v>
      </c>
      <c r="F34" s="25">
        <v>0</v>
      </c>
    </row>
    <row r="35" spans="1:6" ht="31.2">
      <c r="A35" s="21" t="s">
        <v>182</v>
      </c>
      <c r="B35" s="15" t="s">
        <v>139</v>
      </c>
      <c r="C35" s="24">
        <v>660000</v>
      </c>
      <c r="D35" s="24">
        <v>260000</v>
      </c>
      <c r="E35" s="24">
        <v>259999</v>
      </c>
      <c r="F35" s="24">
        <v>99.999615384615382</v>
      </c>
    </row>
    <row r="36" spans="1:6">
      <c r="A36" s="22" t="s">
        <v>3</v>
      </c>
      <c r="B36" s="16" t="s">
        <v>4</v>
      </c>
      <c r="C36" s="25">
        <v>660000</v>
      </c>
      <c r="D36" s="25">
        <v>260000</v>
      </c>
      <c r="E36" s="25">
        <v>259999</v>
      </c>
      <c r="F36" s="25">
        <v>99.999615384615382</v>
      </c>
    </row>
    <row r="37" spans="1:6">
      <c r="A37" s="22" t="s">
        <v>13</v>
      </c>
      <c r="B37" s="16" t="s">
        <v>14</v>
      </c>
      <c r="C37" s="25">
        <v>660000</v>
      </c>
      <c r="D37" s="25">
        <v>260000</v>
      </c>
      <c r="E37" s="25">
        <v>259999</v>
      </c>
      <c r="F37" s="25">
        <v>99.999615384615382</v>
      </c>
    </row>
    <row r="38" spans="1:6" ht="31.2">
      <c r="A38" s="22" t="s">
        <v>29</v>
      </c>
      <c r="B38" s="16" t="s">
        <v>30</v>
      </c>
      <c r="C38" s="25">
        <v>660000</v>
      </c>
      <c r="D38" s="25">
        <v>260000</v>
      </c>
      <c r="E38" s="25">
        <v>259999</v>
      </c>
      <c r="F38" s="25">
        <v>99.999615384615382</v>
      </c>
    </row>
    <row r="39" spans="1:6" ht="31.2">
      <c r="A39" s="22" t="s">
        <v>172</v>
      </c>
      <c r="B39" s="16" t="s">
        <v>173</v>
      </c>
      <c r="C39" s="25">
        <v>660000</v>
      </c>
      <c r="D39" s="25">
        <v>260000</v>
      </c>
      <c r="E39" s="25">
        <v>259999</v>
      </c>
      <c r="F39" s="25">
        <v>99.999615384615382</v>
      </c>
    </row>
    <row r="40" spans="1:6">
      <c r="A40" s="21" t="s">
        <v>276</v>
      </c>
      <c r="B40" s="15" t="s">
        <v>277</v>
      </c>
      <c r="C40" s="24">
        <v>58200</v>
      </c>
      <c r="D40" s="24">
        <v>58200</v>
      </c>
      <c r="E40" s="24">
        <v>0</v>
      </c>
      <c r="F40" s="24">
        <v>0</v>
      </c>
    </row>
    <row r="41" spans="1:6">
      <c r="A41" s="22" t="s">
        <v>140</v>
      </c>
      <c r="B41" s="16" t="s">
        <v>141</v>
      </c>
      <c r="C41" s="25">
        <v>58200</v>
      </c>
      <c r="D41" s="25">
        <v>58200</v>
      </c>
      <c r="E41" s="25">
        <v>0</v>
      </c>
      <c r="F41" s="25">
        <v>0</v>
      </c>
    </row>
    <row r="42" spans="1:6">
      <c r="A42" s="22" t="s">
        <v>142</v>
      </c>
      <c r="B42" s="16" t="s">
        <v>143</v>
      </c>
      <c r="C42" s="25">
        <v>58200</v>
      </c>
      <c r="D42" s="25">
        <v>58200</v>
      </c>
      <c r="E42" s="25">
        <v>0</v>
      </c>
      <c r="F42" s="25">
        <v>0</v>
      </c>
    </row>
    <row r="43" spans="1:6" ht="31.2">
      <c r="A43" s="22" t="s">
        <v>144</v>
      </c>
      <c r="B43" s="16" t="s">
        <v>145</v>
      </c>
      <c r="C43" s="25">
        <v>58200</v>
      </c>
      <c r="D43" s="25">
        <v>58200</v>
      </c>
      <c r="E43" s="25">
        <v>0</v>
      </c>
      <c r="F43" s="25">
        <v>0</v>
      </c>
    </row>
    <row r="44" spans="1:6">
      <c r="A44" s="21" t="s">
        <v>224</v>
      </c>
      <c r="B44" s="15" t="s">
        <v>225</v>
      </c>
      <c r="C44" s="24">
        <v>1680000</v>
      </c>
      <c r="D44" s="24">
        <v>1680000</v>
      </c>
      <c r="E44" s="24">
        <v>0</v>
      </c>
      <c r="F44" s="24">
        <v>0</v>
      </c>
    </row>
    <row r="45" spans="1:6">
      <c r="A45" s="22" t="s">
        <v>140</v>
      </c>
      <c r="B45" s="16" t="s">
        <v>141</v>
      </c>
      <c r="C45" s="25">
        <v>1680000</v>
      </c>
      <c r="D45" s="25">
        <v>1680000</v>
      </c>
      <c r="E45" s="25">
        <v>0</v>
      </c>
      <c r="F45" s="25">
        <v>0</v>
      </c>
    </row>
    <row r="46" spans="1:6">
      <c r="A46" s="22" t="s">
        <v>150</v>
      </c>
      <c r="B46" s="16" t="s">
        <v>151</v>
      </c>
      <c r="C46" s="25">
        <v>1680000</v>
      </c>
      <c r="D46" s="25">
        <v>1680000</v>
      </c>
      <c r="E46" s="25">
        <v>0</v>
      </c>
      <c r="F46" s="25">
        <v>0</v>
      </c>
    </row>
    <row r="47" spans="1:6" ht="31.2">
      <c r="A47" s="22" t="s">
        <v>109</v>
      </c>
      <c r="B47" s="16" t="s">
        <v>152</v>
      </c>
      <c r="C47" s="25">
        <v>1680000</v>
      </c>
      <c r="D47" s="25">
        <v>1680000</v>
      </c>
      <c r="E47" s="25">
        <v>0</v>
      </c>
      <c r="F47" s="25">
        <v>0</v>
      </c>
    </row>
    <row r="48" spans="1:6" ht="31.2">
      <c r="A48" s="21" t="s">
        <v>184</v>
      </c>
      <c r="B48" s="15" t="s">
        <v>54</v>
      </c>
      <c r="C48" s="24">
        <v>37299</v>
      </c>
      <c r="D48" s="24">
        <v>37299</v>
      </c>
      <c r="E48" s="24">
        <v>35950</v>
      </c>
      <c r="F48" s="24">
        <v>96.383281053111347</v>
      </c>
    </row>
    <row r="49" spans="1:6">
      <c r="A49" s="22" t="s">
        <v>140</v>
      </c>
      <c r="B49" s="16" t="s">
        <v>141</v>
      </c>
      <c r="C49" s="25">
        <v>37299</v>
      </c>
      <c r="D49" s="25">
        <v>37299</v>
      </c>
      <c r="E49" s="25">
        <v>35950</v>
      </c>
      <c r="F49" s="25">
        <v>96.383281053111347</v>
      </c>
    </row>
    <row r="50" spans="1:6">
      <c r="A50" s="22" t="s">
        <v>142</v>
      </c>
      <c r="B50" s="16" t="s">
        <v>143</v>
      </c>
      <c r="C50" s="25">
        <v>37299</v>
      </c>
      <c r="D50" s="25">
        <v>37299</v>
      </c>
      <c r="E50" s="25">
        <v>35950</v>
      </c>
      <c r="F50" s="25">
        <v>96.383281053111347</v>
      </c>
    </row>
    <row r="51" spans="1:6" ht="31.2">
      <c r="A51" s="22" t="s">
        <v>144</v>
      </c>
      <c r="B51" s="16" t="s">
        <v>145</v>
      </c>
      <c r="C51" s="25">
        <v>37299</v>
      </c>
      <c r="D51" s="25">
        <v>37299</v>
      </c>
      <c r="E51" s="25">
        <v>35950</v>
      </c>
      <c r="F51" s="25">
        <v>96.383281053111347</v>
      </c>
    </row>
    <row r="52" spans="1:6">
      <c r="A52" s="21" t="s">
        <v>186</v>
      </c>
      <c r="B52" s="15" t="s">
        <v>55</v>
      </c>
      <c r="C52" s="24">
        <v>190800</v>
      </c>
      <c r="D52" s="24">
        <v>190800</v>
      </c>
      <c r="E52" s="24">
        <v>0</v>
      </c>
      <c r="F52" s="24">
        <v>0</v>
      </c>
    </row>
    <row r="53" spans="1:6">
      <c r="A53" s="22" t="s">
        <v>140</v>
      </c>
      <c r="B53" s="16" t="s">
        <v>141</v>
      </c>
      <c r="C53" s="25">
        <v>190800</v>
      </c>
      <c r="D53" s="25">
        <v>190800</v>
      </c>
      <c r="E53" s="25">
        <v>0</v>
      </c>
      <c r="F53" s="25">
        <v>0</v>
      </c>
    </row>
    <row r="54" spans="1:6">
      <c r="A54" s="22" t="s">
        <v>142</v>
      </c>
      <c r="B54" s="16" t="s">
        <v>143</v>
      </c>
      <c r="C54" s="25">
        <v>190800</v>
      </c>
      <c r="D54" s="25">
        <v>190800</v>
      </c>
      <c r="E54" s="25">
        <v>0</v>
      </c>
      <c r="F54" s="25">
        <v>0</v>
      </c>
    </row>
    <row r="55" spans="1:6" ht="31.2">
      <c r="A55" s="22" t="s">
        <v>144</v>
      </c>
      <c r="B55" s="16" t="s">
        <v>145</v>
      </c>
      <c r="C55" s="25">
        <v>190800</v>
      </c>
      <c r="D55" s="25">
        <v>190800</v>
      </c>
      <c r="E55" s="25">
        <v>0</v>
      </c>
      <c r="F55" s="25">
        <v>0</v>
      </c>
    </row>
    <row r="56" spans="1:6">
      <c r="A56" s="21" t="s">
        <v>56</v>
      </c>
      <c r="B56" s="15" t="s">
        <v>57</v>
      </c>
      <c r="C56" s="24">
        <v>1276500</v>
      </c>
      <c r="D56" s="24">
        <v>1276500</v>
      </c>
      <c r="E56" s="24">
        <v>1276500</v>
      </c>
      <c r="F56" s="24">
        <v>100</v>
      </c>
    </row>
    <row r="57" spans="1:6">
      <c r="A57" s="22" t="s">
        <v>140</v>
      </c>
      <c r="B57" s="16" t="s">
        <v>141</v>
      </c>
      <c r="C57" s="25">
        <v>1276500</v>
      </c>
      <c r="D57" s="25">
        <v>1276500</v>
      </c>
      <c r="E57" s="25">
        <v>1276500</v>
      </c>
      <c r="F57" s="25">
        <v>100</v>
      </c>
    </row>
    <row r="58" spans="1:6">
      <c r="A58" s="22" t="s">
        <v>142</v>
      </c>
      <c r="B58" s="16" t="s">
        <v>143</v>
      </c>
      <c r="C58" s="25">
        <v>1276500</v>
      </c>
      <c r="D58" s="25">
        <v>1276500</v>
      </c>
      <c r="E58" s="25">
        <v>1276500</v>
      </c>
      <c r="F58" s="25">
        <v>100</v>
      </c>
    </row>
    <row r="59" spans="1:6" ht="31.2">
      <c r="A59" s="22" t="s">
        <v>144</v>
      </c>
      <c r="B59" s="16" t="s">
        <v>145</v>
      </c>
      <c r="C59" s="25">
        <v>1276500</v>
      </c>
      <c r="D59" s="25">
        <v>1276500</v>
      </c>
      <c r="E59" s="25">
        <v>1276500</v>
      </c>
      <c r="F59" s="25">
        <v>100</v>
      </c>
    </row>
    <row r="60" spans="1:6">
      <c r="A60" s="21" t="s">
        <v>153</v>
      </c>
      <c r="B60" s="15" t="s">
        <v>154</v>
      </c>
      <c r="C60" s="24">
        <v>100000</v>
      </c>
      <c r="D60" s="24">
        <v>100000</v>
      </c>
      <c r="E60" s="24">
        <v>20000</v>
      </c>
      <c r="F60" s="24">
        <v>20</v>
      </c>
    </row>
    <row r="61" spans="1:6">
      <c r="A61" s="22" t="s">
        <v>3</v>
      </c>
      <c r="B61" s="16" t="s">
        <v>4</v>
      </c>
      <c r="C61" s="25">
        <v>100000</v>
      </c>
      <c r="D61" s="25">
        <v>100000</v>
      </c>
      <c r="E61" s="25">
        <v>20000</v>
      </c>
      <c r="F61" s="25">
        <v>20</v>
      </c>
    </row>
    <row r="62" spans="1:6">
      <c r="A62" s="22" t="s">
        <v>13</v>
      </c>
      <c r="B62" s="16" t="s">
        <v>14</v>
      </c>
      <c r="C62" s="25">
        <v>100000</v>
      </c>
      <c r="D62" s="25">
        <v>100000</v>
      </c>
      <c r="E62" s="25">
        <v>20000</v>
      </c>
      <c r="F62" s="25">
        <v>20</v>
      </c>
    </row>
    <row r="63" spans="1:6">
      <c r="A63" s="22" t="s">
        <v>15</v>
      </c>
      <c r="B63" s="16" t="s">
        <v>16</v>
      </c>
      <c r="C63" s="25">
        <v>50000</v>
      </c>
      <c r="D63" s="25">
        <v>50000</v>
      </c>
      <c r="E63" s="25">
        <v>0</v>
      </c>
      <c r="F63" s="25">
        <v>0</v>
      </c>
    </row>
    <row r="64" spans="1:6">
      <c r="A64" s="22" t="s">
        <v>19</v>
      </c>
      <c r="B64" s="16" t="s">
        <v>20</v>
      </c>
      <c r="C64" s="25">
        <v>30000</v>
      </c>
      <c r="D64" s="25">
        <v>30000</v>
      </c>
      <c r="E64" s="25">
        <v>0</v>
      </c>
      <c r="F64" s="25">
        <v>0</v>
      </c>
    </row>
    <row r="65" spans="1:6" ht="31.2">
      <c r="A65" s="22" t="s">
        <v>29</v>
      </c>
      <c r="B65" s="16" t="s">
        <v>30</v>
      </c>
      <c r="C65" s="25">
        <v>20000</v>
      </c>
      <c r="D65" s="25">
        <v>20000</v>
      </c>
      <c r="E65" s="25">
        <v>20000</v>
      </c>
      <c r="F65" s="25">
        <v>100</v>
      </c>
    </row>
    <row r="66" spans="1:6" ht="46.8">
      <c r="A66" s="22" t="s">
        <v>31</v>
      </c>
      <c r="B66" s="16" t="s">
        <v>32</v>
      </c>
      <c r="C66" s="25">
        <v>20000</v>
      </c>
      <c r="D66" s="25">
        <v>20000</v>
      </c>
      <c r="E66" s="25">
        <v>20000</v>
      </c>
      <c r="F66" s="25">
        <v>100</v>
      </c>
    </row>
    <row r="67" spans="1:6" ht="31.2">
      <c r="A67" s="3" t="s">
        <v>58</v>
      </c>
      <c r="B67" s="4" t="s">
        <v>138</v>
      </c>
      <c r="C67" s="7">
        <v>25287916.359999999</v>
      </c>
      <c r="D67" s="7">
        <v>19013985.359999999</v>
      </c>
      <c r="E67" s="7">
        <v>2777105.09</v>
      </c>
      <c r="F67" s="7">
        <v>14.605591817916494</v>
      </c>
    </row>
    <row r="68" spans="1:6">
      <c r="A68" s="22" t="s">
        <v>140</v>
      </c>
      <c r="B68" s="16" t="s">
        <v>141</v>
      </c>
      <c r="C68" s="25">
        <v>25287916.359999999</v>
      </c>
      <c r="D68" s="25">
        <v>19013985.359999999</v>
      </c>
      <c r="E68" s="25">
        <v>2777105.09</v>
      </c>
      <c r="F68" s="25">
        <v>14.605591817916494</v>
      </c>
    </row>
    <row r="69" spans="1:6">
      <c r="A69" s="22" t="s">
        <v>142</v>
      </c>
      <c r="B69" s="16" t="s">
        <v>143</v>
      </c>
      <c r="C69" s="25">
        <v>25287916.359999999</v>
      </c>
      <c r="D69" s="25">
        <v>19013985.359999999</v>
      </c>
      <c r="E69" s="25">
        <v>2777105.09</v>
      </c>
      <c r="F69" s="25">
        <v>14.605591817916494</v>
      </c>
    </row>
    <row r="70" spans="1:6" ht="31.2">
      <c r="A70" s="22" t="s">
        <v>144</v>
      </c>
      <c r="B70" s="16" t="s">
        <v>145</v>
      </c>
      <c r="C70" s="25">
        <v>4756408</v>
      </c>
      <c r="D70" s="25">
        <v>4756408</v>
      </c>
      <c r="E70" s="25">
        <v>0</v>
      </c>
      <c r="F70" s="25">
        <v>0</v>
      </c>
    </row>
    <row r="71" spans="1:6">
      <c r="A71" s="22" t="s">
        <v>146</v>
      </c>
      <c r="B71" s="16" t="s">
        <v>147</v>
      </c>
      <c r="C71" s="25">
        <v>18811508.359999999</v>
      </c>
      <c r="D71" s="25">
        <v>12537577.359999999</v>
      </c>
      <c r="E71" s="25">
        <v>2777105.09</v>
      </c>
      <c r="F71" s="25">
        <v>22.150252877881346</v>
      </c>
    </row>
    <row r="72" spans="1:6">
      <c r="A72" s="22" t="s">
        <v>148</v>
      </c>
      <c r="B72" s="16" t="s">
        <v>149</v>
      </c>
      <c r="C72" s="25">
        <v>18811508.359999999</v>
      </c>
      <c r="D72" s="25">
        <v>12537577.359999999</v>
      </c>
      <c r="E72" s="25">
        <v>2777105.09</v>
      </c>
      <c r="F72" s="25">
        <v>22.150252877881346</v>
      </c>
    </row>
    <row r="73" spans="1:6">
      <c r="A73" s="22" t="s">
        <v>194</v>
      </c>
      <c r="B73" s="16" t="s">
        <v>236</v>
      </c>
      <c r="C73" s="25">
        <v>1720000</v>
      </c>
      <c r="D73" s="25">
        <v>1720000</v>
      </c>
      <c r="E73" s="25">
        <v>0</v>
      </c>
      <c r="F73" s="25">
        <v>0</v>
      </c>
    </row>
    <row r="74" spans="1:6">
      <c r="A74" s="22" t="s">
        <v>237</v>
      </c>
      <c r="B74" s="16" t="s">
        <v>238</v>
      </c>
      <c r="C74" s="25">
        <v>1720000</v>
      </c>
      <c r="D74" s="25">
        <v>1720000</v>
      </c>
      <c r="E74" s="25">
        <v>0</v>
      </c>
      <c r="F74" s="25">
        <v>0</v>
      </c>
    </row>
    <row r="75" spans="1:6">
      <c r="A75" s="21" t="s">
        <v>61</v>
      </c>
      <c r="B75" s="15" t="s">
        <v>62</v>
      </c>
      <c r="C75" s="24">
        <v>3908713</v>
      </c>
      <c r="D75" s="24">
        <v>3908713</v>
      </c>
      <c r="E75" s="24">
        <v>287282.61</v>
      </c>
      <c r="F75" s="24">
        <v>7.3498005609519037</v>
      </c>
    </row>
    <row r="76" spans="1:6">
      <c r="A76" s="22" t="s">
        <v>140</v>
      </c>
      <c r="B76" s="16" t="s">
        <v>141</v>
      </c>
      <c r="C76" s="25">
        <v>3908713</v>
      </c>
      <c r="D76" s="25">
        <v>3908713</v>
      </c>
      <c r="E76" s="25">
        <v>287282.61</v>
      </c>
      <c r="F76" s="25">
        <v>7.3498005609519037</v>
      </c>
    </row>
    <row r="77" spans="1:6">
      <c r="A77" s="22" t="s">
        <v>142</v>
      </c>
      <c r="B77" s="16" t="s">
        <v>143</v>
      </c>
      <c r="C77" s="25">
        <v>3908713</v>
      </c>
      <c r="D77" s="25">
        <v>3908713</v>
      </c>
      <c r="E77" s="25">
        <v>287282.61</v>
      </c>
      <c r="F77" s="25">
        <v>7.3498005609519037</v>
      </c>
    </row>
    <row r="78" spans="1:6">
      <c r="A78" s="22" t="s">
        <v>146</v>
      </c>
      <c r="B78" s="16" t="s">
        <v>147</v>
      </c>
      <c r="C78" s="25">
        <v>3908713</v>
      </c>
      <c r="D78" s="25">
        <v>3908713</v>
      </c>
      <c r="E78" s="25">
        <v>287282.61</v>
      </c>
      <c r="F78" s="25">
        <v>7.3498005609519037</v>
      </c>
    </row>
    <row r="79" spans="1:6">
      <c r="A79" s="22" t="s">
        <v>148</v>
      </c>
      <c r="B79" s="16" t="s">
        <v>149</v>
      </c>
      <c r="C79" s="25">
        <v>3908713</v>
      </c>
      <c r="D79" s="25">
        <v>3908713</v>
      </c>
      <c r="E79" s="25">
        <v>287282.61</v>
      </c>
      <c r="F79" s="25">
        <v>7.3498005609519037</v>
      </c>
    </row>
    <row r="80" spans="1:6" ht="46.8">
      <c r="A80" s="21" t="s">
        <v>63</v>
      </c>
      <c r="B80" s="15" t="s">
        <v>64</v>
      </c>
      <c r="C80" s="24">
        <v>3974770</v>
      </c>
      <c r="D80" s="24">
        <v>3974770</v>
      </c>
      <c r="E80" s="24">
        <v>1800000</v>
      </c>
      <c r="F80" s="24">
        <v>45.28563916905884</v>
      </c>
    </row>
    <row r="81" spans="1:6">
      <c r="A81" s="22" t="s">
        <v>140</v>
      </c>
      <c r="B81" s="16" t="s">
        <v>141</v>
      </c>
      <c r="C81" s="25">
        <v>3974770</v>
      </c>
      <c r="D81" s="25">
        <v>3974770</v>
      </c>
      <c r="E81" s="25">
        <v>1800000</v>
      </c>
      <c r="F81" s="25">
        <v>45.28563916905884</v>
      </c>
    </row>
    <row r="82" spans="1:6">
      <c r="A82" s="22" t="s">
        <v>142</v>
      </c>
      <c r="B82" s="16" t="s">
        <v>143</v>
      </c>
      <c r="C82" s="25">
        <v>3974770</v>
      </c>
      <c r="D82" s="25">
        <v>3974770</v>
      </c>
      <c r="E82" s="25">
        <v>1800000</v>
      </c>
      <c r="F82" s="25">
        <v>45.28563916905884</v>
      </c>
    </row>
    <row r="83" spans="1:6">
      <c r="A83" s="22" t="s">
        <v>146</v>
      </c>
      <c r="B83" s="16" t="s">
        <v>147</v>
      </c>
      <c r="C83" s="25">
        <v>2254770</v>
      </c>
      <c r="D83" s="25">
        <v>2254770</v>
      </c>
      <c r="E83" s="25">
        <v>1800000</v>
      </c>
      <c r="F83" s="25">
        <v>79.830758791362314</v>
      </c>
    </row>
    <row r="84" spans="1:6">
      <c r="A84" s="22" t="s">
        <v>148</v>
      </c>
      <c r="B84" s="16" t="s">
        <v>149</v>
      </c>
      <c r="C84" s="25">
        <v>2254770</v>
      </c>
      <c r="D84" s="25">
        <v>2254770</v>
      </c>
      <c r="E84" s="25">
        <v>1800000</v>
      </c>
      <c r="F84" s="25">
        <v>79.830758791362314</v>
      </c>
    </row>
    <row r="85" spans="1:6">
      <c r="A85" s="22" t="s">
        <v>194</v>
      </c>
      <c r="B85" s="16" t="s">
        <v>236</v>
      </c>
      <c r="C85" s="25">
        <v>1720000</v>
      </c>
      <c r="D85" s="25">
        <v>1720000</v>
      </c>
      <c r="E85" s="25">
        <v>0</v>
      </c>
      <c r="F85" s="25">
        <v>0</v>
      </c>
    </row>
    <row r="86" spans="1:6">
      <c r="A86" s="22" t="s">
        <v>237</v>
      </c>
      <c r="B86" s="16" t="s">
        <v>238</v>
      </c>
      <c r="C86" s="25">
        <v>1720000</v>
      </c>
      <c r="D86" s="25">
        <v>1720000</v>
      </c>
      <c r="E86" s="25">
        <v>0</v>
      </c>
      <c r="F86" s="25">
        <v>0</v>
      </c>
    </row>
    <row r="87" spans="1:6" ht="62.4">
      <c r="A87" s="21" t="s">
        <v>284</v>
      </c>
      <c r="B87" s="15" t="s">
        <v>285</v>
      </c>
      <c r="C87" s="24">
        <v>2361528</v>
      </c>
      <c r="D87" s="24">
        <v>2361528</v>
      </c>
      <c r="E87" s="24">
        <v>0</v>
      </c>
      <c r="F87" s="24">
        <v>0</v>
      </c>
    </row>
    <row r="88" spans="1:6">
      <c r="A88" s="22" t="s">
        <v>140</v>
      </c>
      <c r="B88" s="16" t="s">
        <v>141</v>
      </c>
      <c r="C88" s="25">
        <v>2361528</v>
      </c>
      <c r="D88" s="25">
        <v>2361528</v>
      </c>
      <c r="E88" s="25">
        <v>0</v>
      </c>
      <c r="F88" s="25">
        <v>0</v>
      </c>
    </row>
    <row r="89" spans="1:6">
      <c r="A89" s="22" t="s">
        <v>142</v>
      </c>
      <c r="B89" s="16" t="s">
        <v>143</v>
      </c>
      <c r="C89" s="25">
        <v>2361528</v>
      </c>
      <c r="D89" s="25">
        <v>2361528</v>
      </c>
      <c r="E89" s="25">
        <v>0</v>
      </c>
      <c r="F89" s="25">
        <v>0</v>
      </c>
    </row>
    <row r="90" spans="1:6" ht="31.2">
      <c r="A90" s="22" t="s">
        <v>144</v>
      </c>
      <c r="B90" s="16" t="s">
        <v>145</v>
      </c>
      <c r="C90" s="25">
        <v>2361528</v>
      </c>
      <c r="D90" s="25">
        <v>2361528</v>
      </c>
      <c r="E90" s="25">
        <v>0</v>
      </c>
      <c r="F90" s="25">
        <v>0</v>
      </c>
    </row>
    <row r="91" spans="1:6" ht="93.6">
      <c r="A91" s="21" t="s">
        <v>259</v>
      </c>
      <c r="B91" s="15" t="s">
        <v>260</v>
      </c>
      <c r="C91" s="24">
        <v>656964</v>
      </c>
      <c r="D91" s="24">
        <v>656964</v>
      </c>
      <c r="E91" s="24">
        <v>0</v>
      </c>
      <c r="F91" s="24">
        <v>0</v>
      </c>
    </row>
    <row r="92" spans="1:6">
      <c r="A92" s="22" t="s">
        <v>140</v>
      </c>
      <c r="B92" s="16" t="s">
        <v>141</v>
      </c>
      <c r="C92" s="25">
        <v>656964</v>
      </c>
      <c r="D92" s="25">
        <v>656964</v>
      </c>
      <c r="E92" s="25">
        <v>0</v>
      </c>
      <c r="F92" s="25">
        <v>0</v>
      </c>
    </row>
    <row r="93" spans="1:6">
      <c r="A93" s="22" t="s">
        <v>142</v>
      </c>
      <c r="B93" s="16" t="s">
        <v>143</v>
      </c>
      <c r="C93" s="25">
        <v>656964</v>
      </c>
      <c r="D93" s="25">
        <v>656964</v>
      </c>
      <c r="E93" s="25">
        <v>0</v>
      </c>
      <c r="F93" s="25">
        <v>0</v>
      </c>
    </row>
    <row r="94" spans="1:6" ht="31.2">
      <c r="A94" s="22" t="s">
        <v>144</v>
      </c>
      <c r="B94" s="16" t="s">
        <v>145</v>
      </c>
      <c r="C94" s="25">
        <v>656964</v>
      </c>
      <c r="D94" s="25">
        <v>656964</v>
      </c>
      <c r="E94" s="25">
        <v>0</v>
      </c>
      <c r="F94" s="25">
        <v>0</v>
      </c>
    </row>
    <row r="95" spans="1:6" ht="93.6">
      <c r="A95" s="21" t="s">
        <v>226</v>
      </c>
      <c r="B95" s="15" t="s">
        <v>227</v>
      </c>
      <c r="C95" s="24">
        <v>1532916</v>
      </c>
      <c r="D95" s="24">
        <v>1532916</v>
      </c>
      <c r="E95" s="24">
        <v>0</v>
      </c>
      <c r="F95" s="24">
        <v>0</v>
      </c>
    </row>
    <row r="96" spans="1:6">
      <c r="A96" s="22" t="s">
        <v>140</v>
      </c>
      <c r="B96" s="16" t="s">
        <v>141</v>
      </c>
      <c r="C96" s="25">
        <v>1532916</v>
      </c>
      <c r="D96" s="25">
        <v>1532916</v>
      </c>
      <c r="E96" s="25">
        <v>0</v>
      </c>
      <c r="F96" s="25">
        <v>0</v>
      </c>
    </row>
    <row r="97" spans="1:6">
      <c r="A97" s="22" t="s">
        <v>142</v>
      </c>
      <c r="B97" s="16" t="s">
        <v>143</v>
      </c>
      <c r="C97" s="25">
        <v>1532916</v>
      </c>
      <c r="D97" s="25">
        <v>1532916</v>
      </c>
      <c r="E97" s="25">
        <v>0</v>
      </c>
      <c r="F97" s="25">
        <v>0</v>
      </c>
    </row>
    <row r="98" spans="1:6" ht="31.2">
      <c r="A98" s="22" t="s">
        <v>144</v>
      </c>
      <c r="B98" s="16" t="s">
        <v>145</v>
      </c>
      <c r="C98" s="25">
        <v>1532916</v>
      </c>
      <c r="D98" s="25">
        <v>1532916</v>
      </c>
      <c r="E98" s="25">
        <v>0</v>
      </c>
      <c r="F98" s="25">
        <v>0</v>
      </c>
    </row>
    <row r="99" spans="1:6">
      <c r="A99" s="21" t="s">
        <v>276</v>
      </c>
      <c r="B99" s="15" t="s">
        <v>277</v>
      </c>
      <c r="C99" s="24">
        <v>205000</v>
      </c>
      <c r="D99" s="24">
        <v>205000</v>
      </c>
      <c r="E99" s="24">
        <v>0</v>
      </c>
      <c r="F99" s="24">
        <v>0</v>
      </c>
    </row>
    <row r="100" spans="1:6">
      <c r="A100" s="22" t="s">
        <v>140</v>
      </c>
      <c r="B100" s="16" t="s">
        <v>141</v>
      </c>
      <c r="C100" s="25">
        <v>205000</v>
      </c>
      <c r="D100" s="25">
        <v>205000</v>
      </c>
      <c r="E100" s="25">
        <v>0</v>
      </c>
      <c r="F100" s="25">
        <v>0</v>
      </c>
    </row>
    <row r="101" spans="1:6">
      <c r="A101" s="22" t="s">
        <v>142</v>
      </c>
      <c r="B101" s="16" t="s">
        <v>143</v>
      </c>
      <c r="C101" s="25">
        <v>205000</v>
      </c>
      <c r="D101" s="25">
        <v>205000</v>
      </c>
      <c r="E101" s="25">
        <v>0</v>
      </c>
      <c r="F101" s="25">
        <v>0</v>
      </c>
    </row>
    <row r="102" spans="1:6" ht="31.2">
      <c r="A102" s="22" t="s">
        <v>144</v>
      </c>
      <c r="B102" s="16" t="s">
        <v>145</v>
      </c>
      <c r="C102" s="25">
        <v>205000</v>
      </c>
      <c r="D102" s="25">
        <v>205000</v>
      </c>
      <c r="E102" s="25">
        <v>0</v>
      </c>
      <c r="F102" s="25">
        <v>0</v>
      </c>
    </row>
    <row r="103" spans="1:6" ht="31.2">
      <c r="A103" s="21" t="s">
        <v>218</v>
      </c>
      <c r="B103" s="15" t="s">
        <v>53</v>
      </c>
      <c r="C103" s="24">
        <v>12648025.359999999</v>
      </c>
      <c r="D103" s="24">
        <v>6374094.3599999994</v>
      </c>
      <c r="E103" s="24">
        <v>689822.48</v>
      </c>
      <c r="F103" s="24">
        <v>10.82228221045664</v>
      </c>
    </row>
    <row r="104" spans="1:6">
      <c r="A104" s="22" t="s">
        <v>140</v>
      </c>
      <c r="B104" s="16" t="s">
        <v>141</v>
      </c>
      <c r="C104" s="25">
        <v>12648025.359999999</v>
      </c>
      <c r="D104" s="25">
        <v>6374094.3599999994</v>
      </c>
      <c r="E104" s="25">
        <v>689822.48</v>
      </c>
      <c r="F104" s="25">
        <v>10.82228221045664</v>
      </c>
    </row>
    <row r="105" spans="1:6">
      <c r="A105" s="22" t="s">
        <v>142</v>
      </c>
      <c r="B105" s="16" t="s">
        <v>143</v>
      </c>
      <c r="C105" s="25">
        <v>12648025.359999999</v>
      </c>
      <c r="D105" s="25">
        <v>6374094.3599999994</v>
      </c>
      <c r="E105" s="25">
        <v>689822.48</v>
      </c>
      <c r="F105" s="25">
        <v>10.82228221045664</v>
      </c>
    </row>
    <row r="106" spans="1:6">
      <c r="A106" s="22" t="s">
        <v>146</v>
      </c>
      <c r="B106" s="16" t="s">
        <v>147</v>
      </c>
      <c r="C106" s="25">
        <v>12648025.359999999</v>
      </c>
      <c r="D106" s="25">
        <v>6374094.3599999994</v>
      </c>
      <c r="E106" s="25">
        <v>689822.48</v>
      </c>
      <c r="F106" s="25">
        <v>10.82228221045664</v>
      </c>
    </row>
    <row r="107" spans="1:6">
      <c r="A107" s="22" t="s">
        <v>148</v>
      </c>
      <c r="B107" s="16" t="s">
        <v>149</v>
      </c>
      <c r="C107" s="25">
        <v>12648025.359999999</v>
      </c>
      <c r="D107" s="25">
        <v>6374094.3599999994</v>
      </c>
      <c r="E107" s="25">
        <v>689822.48</v>
      </c>
      <c r="F107" s="25">
        <v>10.82228221045664</v>
      </c>
    </row>
    <row r="108" spans="1:6" ht="31.2">
      <c r="A108" s="3" t="s">
        <v>78</v>
      </c>
      <c r="B108" s="4" t="s">
        <v>127</v>
      </c>
      <c r="C108" s="7">
        <v>6603847</v>
      </c>
      <c r="D108" s="7">
        <v>6603847</v>
      </c>
      <c r="E108" s="7">
        <v>6600229.0200000005</v>
      </c>
      <c r="F108" s="7">
        <v>99.94521405477748</v>
      </c>
    </row>
    <row r="109" spans="1:6">
      <c r="A109" s="22" t="s">
        <v>140</v>
      </c>
      <c r="B109" s="16" t="s">
        <v>141</v>
      </c>
      <c r="C109" s="25">
        <v>6603847</v>
      </c>
      <c r="D109" s="25">
        <v>6603847</v>
      </c>
      <c r="E109" s="25">
        <v>6600229.0200000005</v>
      </c>
      <c r="F109" s="25">
        <v>99.94521405477748</v>
      </c>
    </row>
    <row r="110" spans="1:6">
      <c r="A110" s="22" t="s">
        <v>150</v>
      </c>
      <c r="B110" s="16" t="s">
        <v>151</v>
      </c>
      <c r="C110" s="25">
        <v>6603847</v>
      </c>
      <c r="D110" s="25">
        <v>6603847</v>
      </c>
      <c r="E110" s="25">
        <v>6600229.0200000005</v>
      </c>
      <c r="F110" s="25">
        <v>99.94521405477748</v>
      </c>
    </row>
    <row r="111" spans="1:6">
      <c r="A111" s="22" t="s">
        <v>267</v>
      </c>
      <c r="B111" s="16" t="s">
        <v>268</v>
      </c>
      <c r="C111" s="25">
        <v>6603847</v>
      </c>
      <c r="D111" s="25">
        <v>6603847</v>
      </c>
      <c r="E111" s="25">
        <v>6600229.0200000005</v>
      </c>
      <c r="F111" s="25">
        <v>99.94521405477748</v>
      </c>
    </row>
    <row r="112" spans="1:6" ht="93.6">
      <c r="A112" s="21" t="s">
        <v>269</v>
      </c>
      <c r="B112" s="15" t="s">
        <v>270</v>
      </c>
      <c r="C112" s="24">
        <v>1859158</v>
      </c>
      <c r="D112" s="24">
        <v>1859158</v>
      </c>
      <c r="E112" s="24">
        <v>1859157.58</v>
      </c>
      <c r="F112" s="24">
        <v>99.999977409128221</v>
      </c>
    </row>
    <row r="113" spans="1:6">
      <c r="A113" s="22" t="s">
        <v>140</v>
      </c>
      <c r="B113" s="16" t="s">
        <v>141</v>
      </c>
      <c r="C113" s="25">
        <v>1859158</v>
      </c>
      <c r="D113" s="25">
        <v>1859158</v>
      </c>
      <c r="E113" s="25">
        <v>1859157.58</v>
      </c>
      <c r="F113" s="25">
        <v>99.999977409128221</v>
      </c>
    </row>
    <row r="114" spans="1:6">
      <c r="A114" s="22" t="s">
        <v>150</v>
      </c>
      <c r="B114" s="16" t="s">
        <v>151</v>
      </c>
      <c r="C114" s="25">
        <v>1859158</v>
      </c>
      <c r="D114" s="25">
        <v>1859158</v>
      </c>
      <c r="E114" s="25">
        <v>1859157.58</v>
      </c>
      <c r="F114" s="25">
        <v>99.999977409128221</v>
      </c>
    </row>
    <row r="115" spans="1:6">
      <c r="A115" s="22" t="s">
        <v>267</v>
      </c>
      <c r="B115" s="16" t="s">
        <v>268</v>
      </c>
      <c r="C115" s="25">
        <v>1859158</v>
      </c>
      <c r="D115" s="25">
        <v>1859158</v>
      </c>
      <c r="E115" s="25">
        <v>1859157.58</v>
      </c>
      <c r="F115" s="25">
        <v>99.999977409128221</v>
      </c>
    </row>
    <row r="116" spans="1:6" ht="93.6">
      <c r="A116" s="21" t="s">
        <v>271</v>
      </c>
      <c r="B116" s="15" t="s">
        <v>272</v>
      </c>
      <c r="C116" s="24">
        <v>4744689</v>
      </c>
      <c r="D116" s="24">
        <v>4744689</v>
      </c>
      <c r="E116" s="24">
        <v>4741071.4400000004</v>
      </c>
      <c r="F116" s="24">
        <v>99.923755592832336</v>
      </c>
    </row>
    <row r="117" spans="1:6">
      <c r="A117" s="22" t="s">
        <v>140</v>
      </c>
      <c r="B117" s="16" t="s">
        <v>141</v>
      </c>
      <c r="C117" s="25">
        <v>4744689</v>
      </c>
      <c r="D117" s="25">
        <v>4744689</v>
      </c>
      <c r="E117" s="25">
        <v>4741071.4400000004</v>
      </c>
      <c r="F117" s="25">
        <v>99.923755592832336</v>
      </c>
    </row>
    <row r="118" spans="1:6">
      <c r="A118" s="22" t="s">
        <v>150</v>
      </c>
      <c r="B118" s="16" t="s">
        <v>151</v>
      </c>
      <c r="C118" s="25">
        <v>4744689</v>
      </c>
      <c r="D118" s="25">
        <v>4744689</v>
      </c>
      <c r="E118" s="25">
        <v>4741071.4400000004</v>
      </c>
      <c r="F118" s="25">
        <v>99.923755592832336</v>
      </c>
    </row>
    <row r="119" spans="1:6">
      <c r="A119" s="22" t="s">
        <v>267</v>
      </c>
      <c r="B119" s="16" t="s">
        <v>268</v>
      </c>
      <c r="C119" s="25">
        <v>4744689</v>
      </c>
      <c r="D119" s="25">
        <v>4744689</v>
      </c>
      <c r="E119" s="25">
        <v>4741071.4400000004</v>
      </c>
      <c r="F119" s="25">
        <v>99.923755592832336</v>
      </c>
    </row>
    <row r="120" spans="1:6" ht="46.8">
      <c r="A120" s="3" t="s">
        <v>108</v>
      </c>
      <c r="B120" s="4" t="s">
        <v>130</v>
      </c>
      <c r="C120" s="7">
        <v>13121541.32</v>
      </c>
      <c r="D120" s="7">
        <v>12420388.15</v>
      </c>
      <c r="E120" s="7">
        <v>3834287.27</v>
      </c>
      <c r="F120" s="7">
        <v>30.870913402170931</v>
      </c>
    </row>
    <row r="121" spans="1:6">
      <c r="A121" s="22" t="s">
        <v>3</v>
      </c>
      <c r="B121" s="16" t="s">
        <v>4</v>
      </c>
      <c r="C121" s="25">
        <v>100000</v>
      </c>
      <c r="D121" s="25">
        <v>90000</v>
      </c>
      <c r="E121" s="25">
        <v>0</v>
      </c>
      <c r="F121" s="25">
        <v>0</v>
      </c>
    </row>
    <row r="122" spans="1:6">
      <c r="A122" s="22" t="s">
        <v>13</v>
      </c>
      <c r="B122" s="16" t="s">
        <v>14</v>
      </c>
      <c r="C122" s="25">
        <v>100000</v>
      </c>
      <c r="D122" s="25">
        <v>90000</v>
      </c>
      <c r="E122" s="25">
        <v>0</v>
      </c>
      <c r="F122" s="25">
        <v>0</v>
      </c>
    </row>
    <row r="123" spans="1:6">
      <c r="A123" s="22" t="s">
        <v>19</v>
      </c>
      <c r="B123" s="16" t="s">
        <v>20</v>
      </c>
      <c r="C123" s="25">
        <v>100000</v>
      </c>
      <c r="D123" s="25">
        <v>90000</v>
      </c>
      <c r="E123" s="25">
        <v>0</v>
      </c>
      <c r="F123" s="25">
        <v>0</v>
      </c>
    </row>
    <row r="124" spans="1:6">
      <c r="A124" s="22" t="s">
        <v>140</v>
      </c>
      <c r="B124" s="16" t="s">
        <v>141</v>
      </c>
      <c r="C124" s="25">
        <v>13021541.32</v>
      </c>
      <c r="D124" s="25">
        <v>12330388.15</v>
      </c>
      <c r="E124" s="25">
        <v>3834287.27</v>
      </c>
      <c r="F124" s="25">
        <v>31.096241443137373</v>
      </c>
    </row>
    <row r="125" spans="1:6">
      <c r="A125" s="22" t="s">
        <v>142</v>
      </c>
      <c r="B125" s="16" t="s">
        <v>143</v>
      </c>
      <c r="C125" s="25">
        <v>36000</v>
      </c>
      <c r="D125" s="25">
        <v>36000</v>
      </c>
      <c r="E125" s="25">
        <v>0</v>
      </c>
      <c r="F125" s="25">
        <v>0</v>
      </c>
    </row>
    <row r="126" spans="1:6" ht="31.2">
      <c r="A126" s="22" t="s">
        <v>144</v>
      </c>
      <c r="B126" s="16" t="s">
        <v>145</v>
      </c>
      <c r="C126" s="25">
        <v>36000</v>
      </c>
      <c r="D126" s="25">
        <v>36000</v>
      </c>
      <c r="E126" s="25">
        <v>0</v>
      </c>
      <c r="F126" s="25">
        <v>0</v>
      </c>
    </row>
    <row r="127" spans="1:6">
      <c r="A127" s="22" t="s">
        <v>150</v>
      </c>
      <c r="B127" s="16" t="s">
        <v>151</v>
      </c>
      <c r="C127" s="25">
        <v>12985541.32</v>
      </c>
      <c r="D127" s="25">
        <v>12294388.15</v>
      </c>
      <c r="E127" s="25">
        <v>3834287.27</v>
      </c>
      <c r="F127" s="25">
        <v>31.187296376355256</v>
      </c>
    </row>
    <row r="128" spans="1:6" ht="31.2">
      <c r="A128" s="22" t="s">
        <v>109</v>
      </c>
      <c r="B128" s="16" t="s">
        <v>152</v>
      </c>
      <c r="C128" s="25">
        <v>12985541.32</v>
      </c>
      <c r="D128" s="25">
        <v>12294388.15</v>
      </c>
      <c r="E128" s="25">
        <v>3834287.27</v>
      </c>
      <c r="F128" s="25">
        <v>31.187296376355256</v>
      </c>
    </row>
    <row r="129" spans="1:6" ht="46.8">
      <c r="A129" s="21" t="s">
        <v>59</v>
      </c>
      <c r="B129" s="15" t="s">
        <v>60</v>
      </c>
      <c r="C129" s="24">
        <v>36000</v>
      </c>
      <c r="D129" s="24">
        <v>36000</v>
      </c>
      <c r="E129" s="24">
        <v>0</v>
      </c>
      <c r="F129" s="24">
        <v>0</v>
      </c>
    </row>
    <row r="130" spans="1:6">
      <c r="A130" s="22" t="s">
        <v>140</v>
      </c>
      <c r="B130" s="16" t="s">
        <v>141</v>
      </c>
      <c r="C130" s="25">
        <v>36000</v>
      </c>
      <c r="D130" s="25">
        <v>36000</v>
      </c>
      <c r="E130" s="25">
        <v>0</v>
      </c>
      <c r="F130" s="25">
        <v>0</v>
      </c>
    </row>
    <row r="131" spans="1:6">
      <c r="A131" s="22" t="s">
        <v>142</v>
      </c>
      <c r="B131" s="16" t="s">
        <v>143</v>
      </c>
      <c r="C131" s="25">
        <v>36000</v>
      </c>
      <c r="D131" s="25">
        <v>36000</v>
      </c>
      <c r="E131" s="25">
        <v>0</v>
      </c>
      <c r="F131" s="25">
        <v>0</v>
      </c>
    </row>
    <row r="132" spans="1:6" ht="31.2">
      <c r="A132" s="22" t="s">
        <v>144</v>
      </c>
      <c r="B132" s="16" t="s">
        <v>145</v>
      </c>
      <c r="C132" s="25">
        <v>36000</v>
      </c>
      <c r="D132" s="25">
        <v>36000</v>
      </c>
      <c r="E132" s="25">
        <v>0</v>
      </c>
      <c r="F132" s="25">
        <v>0</v>
      </c>
    </row>
    <row r="133" spans="1:6" ht="31.2">
      <c r="A133" s="21" t="s">
        <v>155</v>
      </c>
      <c r="B133" s="15" t="s">
        <v>156</v>
      </c>
      <c r="C133" s="24">
        <v>4231826</v>
      </c>
      <c r="D133" s="24">
        <v>4231826</v>
      </c>
      <c r="E133" s="24">
        <v>1890251.17</v>
      </c>
      <c r="F133" s="24">
        <v>44.667506887097908</v>
      </c>
    </row>
    <row r="134" spans="1:6">
      <c r="A134" s="22" t="s">
        <v>140</v>
      </c>
      <c r="B134" s="16" t="s">
        <v>141</v>
      </c>
      <c r="C134" s="25">
        <v>4231826</v>
      </c>
      <c r="D134" s="25">
        <v>4231826</v>
      </c>
      <c r="E134" s="25">
        <v>1890251.17</v>
      </c>
      <c r="F134" s="25">
        <v>44.667506887097908</v>
      </c>
    </row>
    <row r="135" spans="1:6">
      <c r="A135" s="22" t="s">
        <v>150</v>
      </c>
      <c r="B135" s="16" t="s">
        <v>151</v>
      </c>
      <c r="C135" s="25">
        <v>4231826</v>
      </c>
      <c r="D135" s="25">
        <v>4231826</v>
      </c>
      <c r="E135" s="25">
        <v>1890251.17</v>
      </c>
      <c r="F135" s="25">
        <v>44.667506887097908</v>
      </c>
    </row>
    <row r="136" spans="1:6" ht="31.2">
      <c r="A136" s="22" t="s">
        <v>109</v>
      </c>
      <c r="B136" s="16" t="s">
        <v>152</v>
      </c>
      <c r="C136" s="25">
        <v>4231826</v>
      </c>
      <c r="D136" s="25">
        <v>4231826</v>
      </c>
      <c r="E136" s="25">
        <v>1890251.17</v>
      </c>
      <c r="F136" s="25">
        <v>44.667506887097908</v>
      </c>
    </row>
    <row r="137" spans="1:6" ht="31.2">
      <c r="A137" s="21" t="s">
        <v>239</v>
      </c>
      <c r="B137" s="15" t="s">
        <v>240</v>
      </c>
      <c r="C137" s="24">
        <v>1244281</v>
      </c>
      <c r="D137" s="24">
        <v>1244281</v>
      </c>
      <c r="E137" s="24">
        <v>1244281</v>
      </c>
      <c r="F137" s="24">
        <v>100</v>
      </c>
    </row>
    <row r="138" spans="1:6">
      <c r="A138" s="22" t="s">
        <v>140</v>
      </c>
      <c r="B138" s="16" t="s">
        <v>141</v>
      </c>
      <c r="C138" s="25">
        <v>1244281</v>
      </c>
      <c r="D138" s="25">
        <v>1244281</v>
      </c>
      <c r="E138" s="25">
        <v>1244281</v>
      </c>
      <c r="F138" s="25">
        <v>100</v>
      </c>
    </row>
    <row r="139" spans="1:6">
      <c r="A139" s="22" t="s">
        <v>150</v>
      </c>
      <c r="B139" s="16" t="s">
        <v>151</v>
      </c>
      <c r="C139" s="25">
        <v>1244281</v>
      </c>
      <c r="D139" s="25">
        <v>1244281</v>
      </c>
      <c r="E139" s="25">
        <v>1244281</v>
      </c>
      <c r="F139" s="25">
        <v>100</v>
      </c>
    </row>
    <row r="140" spans="1:6" ht="31.2">
      <c r="A140" s="22" t="s">
        <v>109</v>
      </c>
      <c r="B140" s="16" t="s">
        <v>152</v>
      </c>
      <c r="C140" s="25">
        <v>1244281</v>
      </c>
      <c r="D140" s="25">
        <v>1244281</v>
      </c>
      <c r="E140" s="25">
        <v>1244281</v>
      </c>
      <c r="F140" s="25">
        <v>100</v>
      </c>
    </row>
    <row r="141" spans="1:6" ht="31.2">
      <c r="A141" s="21" t="s">
        <v>214</v>
      </c>
      <c r="B141" s="15" t="s">
        <v>111</v>
      </c>
      <c r="C141" s="24">
        <v>1980702</v>
      </c>
      <c r="D141" s="24">
        <v>1980702</v>
      </c>
      <c r="E141" s="24">
        <v>35060.639999999999</v>
      </c>
      <c r="F141" s="24">
        <v>1.7701118088435313</v>
      </c>
    </row>
    <row r="142" spans="1:6">
      <c r="A142" s="22" t="s">
        <v>140</v>
      </c>
      <c r="B142" s="16" t="s">
        <v>141</v>
      </c>
      <c r="C142" s="25">
        <v>1980702</v>
      </c>
      <c r="D142" s="25">
        <v>1980702</v>
      </c>
      <c r="E142" s="25">
        <v>35060.639999999999</v>
      </c>
      <c r="F142" s="25">
        <v>1.7701118088435313</v>
      </c>
    </row>
    <row r="143" spans="1:6">
      <c r="A143" s="22" t="s">
        <v>150</v>
      </c>
      <c r="B143" s="16" t="s">
        <v>151</v>
      </c>
      <c r="C143" s="25">
        <v>1980702</v>
      </c>
      <c r="D143" s="25">
        <v>1980702</v>
      </c>
      <c r="E143" s="25">
        <v>35060.639999999999</v>
      </c>
      <c r="F143" s="25">
        <v>1.7701118088435313</v>
      </c>
    </row>
    <row r="144" spans="1:6" ht="31.2">
      <c r="A144" s="22" t="s">
        <v>109</v>
      </c>
      <c r="B144" s="16" t="s">
        <v>152</v>
      </c>
      <c r="C144" s="25">
        <v>1980702</v>
      </c>
      <c r="D144" s="25">
        <v>1980702</v>
      </c>
      <c r="E144" s="25">
        <v>35060.639999999999</v>
      </c>
      <c r="F144" s="25">
        <v>1.7701118088435313</v>
      </c>
    </row>
    <row r="145" spans="1:6" ht="31.2">
      <c r="A145" s="21" t="s">
        <v>215</v>
      </c>
      <c r="B145" s="15" t="s">
        <v>112</v>
      </c>
      <c r="C145" s="24">
        <v>1200000</v>
      </c>
      <c r="D145" s="24">
        <v>1200000</v>
      </c>
      <c r="E145" s="24">
        <v>0</v>
      </c>
      <c r="F145" s="24">
        <v>0</v>
      </c>
    </row>
    <row r="146" spans="1:6">
      <c r="A146" s="22" t="s">
        <v>140</v>
      </c>
      <c r="B146" s="16" t="s">
        <v>141</v>
      </c>
      <c r="C146" s="25">
        <v>1200000</v>
      </c>
      <c r="D146" s="25">
        <v>1200000</v>
      </c>
      <c r="E146" s="25">
        <v>0</v>
      </c>
      <c r="F146" s="25">
        <v>0</v>
      </c>
    </row>
    <row r="147" spans="1:6">
      <c r="A147" s="22" t="s">
        <v>150</v>
      </c>
      <c r="B147" s="16" t="s">
        <v>151</v>
      </c>
      <c r="C147" s="25">
        <v>1200000</v>
      </c>
      <c r="D147" s="25">
        <v>1200000</v>
      </c>
      <c r="E147" s="25">
        <v>0</v>
      </c>
      <c r="F147" s="25">
        <v>0</v>
      </c>
    </row>
    <row r="148" spans="1:6" ht="31.2">
      <c r="A148" s="22" t="s">
        <v>109</v>
      </c>
      <c r="B148" s="16" t="s">
        <v>152</v>
      </c>
      <c r="C148" s="25">
        <v>1200000</v>
      </c>
      <c r="D148" s="25">
        <v>1200000</v>
      </c>
      <c r="E148" s="25">
        <v>0</v>
      </c>
      <c r="F148" s="25">
        <v>0</v>
      </c>
    </row>
    <row r="149" spans="1:6">
      <c r="A149" s="21" t="s">
        <v>181</v>
      </c>
      <c r="B149" s="15" t="s">
        <v>51</v>
      </c>
      <c r="C149" s="24">
        <v>839500</v>
      </c>
      <c r="D149" s="24">
        <v>839500</v>
      </c>
      <c r="E149" s="24">
        <v>0</v>
      </c>
      <c r="F149" s="24">
        <v>0</v>
      </c>
    </row>
    <row r="150" spans="1:6">
      <c r="A150" s="22" t="s">
        <v>140</v>
      </c>
      <c r="B150" s="16" t="s">
        <v>141</v>
      </c>
      <c r="C150" s="25">
        <v>839500</v>
      </c>
      <c r="D150" s="25">
        <v>839500</v>
      </c>
      <c r="E150" s="25">
        <v>0</v>
      </c>
      <c r="F150" s="25">
        <v>0</v>
      </c>
    </row>
    <row r="151" spans="1:6">
      <c r="A151" s="22" t="s">
        <v>150</v>
      </c>
      <c r="B151" s="16" t="s">
        <v>151</v>
      </c>
      <c r="C151" s="25">
        <v>839500</v>
      </c>
      <c r="D151" s="25">
        <v>839500</v>
      </c>
      <c r="E151" s="25">
        <v>0</v>
      </c>
      <c r="F151" s="25">
        <v>0</v>
      </c>
    </row>
    <row r="152" spans="1:6" ht="31.2">
      <c r="A152" s="22" t="s">
        <v>109</v>
      </c>
      <c r="B152" s="16" t="s">
        <v>152</v>
      </c>
      <c r="C152" s="25">
        <v>839500</v>
      </c>
      <c r="D152" s="25">
        <v>839500</v>
      </c>
      <c r="E152" s="25">
        <v>0</v>
      </c>
      <c r="F152" s="25">
        <v>0</v>
      </c>
    </row>
    <row r="153" spans="1:6" ht="93.6">
      <c r="A153" s="21" t="s">
        <v>228</v>
      </c>
      <c r="B153" s="15" t="s">
        <v>229</v>
      </c>
      <c r="C153" s="24">
        <v>580802.88</v>
      </c>
      <c r="D153" s="24">
        <v>334049.70999999996</v>
      </c>
      <c r="E153" s="24">
        <v>123448.63</v>
      </c>
      <c r="F153" s="24">
        <v>36.955167540783087</v>
      </c>
    </row>
    <row r="154" spans="1:6">
      <c r="A154" s="22" t="s">
        <v>140</v>
      </c>
      <c r="B154" s="16" t="s">
        <v>141</v>
      </c>
      <c r="C154" s="25">
        <v>580802.88</v>
      </c>
      <c r="D154" s="25">
        <v>334049.70999999996</v>
      </c>
      <c r="E154" s="25">
        <v>123448.63</v>
      </c>
      <c r="F154" s="25">
        <v>36.955167540783087</v>
      </c>
    </row>
    <row r="155" spans="1:6">
      <c r="A155" s="22" t="s">
        <v>150</v>
      </c>
      <c r="B155" s="16" t="s">
        <v>151</v>
      </c>
      <c r="C155" s="25">
        <v>580802.88</v>
      </c>
      <c r="D155" s="25">
        <v>334049.70999999996</v>
      </c>
      <c r="E155" s="25">
        <v>123448.63</v>
      </c>
      <c r="F155" s="25">
        <v>36.955167540783087</v>
      </c>
    </row>
    <row r="156" spans="1:6" ht="31.2">
      <c r="A156" s="22" t="s">
        <v>109</v>
      </c>
      <c r="B156" s="16" t="s">
        <v>152</v>
      </c>
      <c r="C156" s="25">
        <v>580802.88</v>
      </c>
      <c r="D156" s="25">
        <v>334049.70999999996</v>
      </c>
      <c r="E156" s="25">
        <v>123448.63</v>
      </c>
      <c r="F156" s="25">
        <v>36.955167540783087</v>
      </c>
    </row>
    <row r="157" spans="1:6" ht="46.8">
      <c r="A157" s="21" t="s">
        <v>261</v>
      </c>
      <c r="B157" s="15" t="s">
        <v>262</v>
      </c>
      <c r="C157" s="24">
        <v>420801.44</v>
      </c>
      <c r="D157" s="24">
        <v>420801.44</v>
      </c>
      <c r="E157" s="24">
        <v>419040</v>
      </c>
      <c r="F157" s="24">
        <v>99.581408276549624</v>
      </c>
    </row>
    <row r="158" spans="1:6">
      <c r="A158" s="22" t="s">
        <v>140</v>
      </c>
      <c r="B158" s="16" t="s">
        <v>141</v>
      </c>
      <c r="C158" s="25">
        <v>420801.44</v>
      </c>
      <c r="D158" s="25">
        <v>420801.44</v>
      </c>
      <c r="E158" s="25">
        <v>419040</v>
      </c>
      <c r="F158" s="25">
        <v>99.581408276549624</v>
      </c>
    </row>
    <row r="159" spans="1:6">
      <c r="A159" s="22" t="s">
        <v>150</v>
      </c>
      <c r="B159" s="16" t="s">
        <v>151</v>
      </c>
      <c r="C159" s="25">
        <v>420801.44</v>
      </c>
      <c r="D159" s="25">
        <v>420801.44</v>
      </c>
      <c r="E159" s="25">
        <v>419040</v>
      </c>
      <c r="F159" s="25">
        <v>99.581408276549624</v>
      </c>
    </row>
    <row r="160" spans="1:6" ht="31.2">
      <c r="A160" s="22" t="s">
        <v>109</v>
      </c>
      <c r="B160" s="16" t="s">
        <v>152</v>
      </c>
      <c r="C160" s="25">
        <v>420801.44</v>
      </c>
      <c r="D160" s="25">
        <v>420801.44</v>
      </c>
      <c r="E160" s="25">
        <v>419040</v>
      </c>
      <c r="F160" s="25">
        <v>99.581408276549624</v>
      </c>
    </row>
    <row r="161" spans="1:6" ht="31.2">
      <c r="A161" s="21" t="s">
        <v>218</v>
      </c>
      <c r="B161" s="15" t="s">
        <v>53</v>
      </c>
      <c r="C161" s="24">
        <v>1163000</v>
      </c>
      <c r="D161" s="24">
        <v>744000</v>
      </c>
      <c r="E161" s="24">
        <v>122205.83</v>
      </c>
      <c r="F161" s="24">
        <v>16.425514784946238</v>
      </c>
    </row>
    <row r="162" spans="1:6">
      <c r="A162" s="22" t="s">
        <v>140</v>
      </c>
      <c r="B162" s="16" t="s">
        <v>141</v>
      </c>
      <c r="C162" s="25">
        <v>1163000</v>
      </c>
      <c r="D162" s="25">
        <v>744000</v>
      </c>
      <c r="E162" s="25">
        <v>122205.83</v>
      </c>
      <c r="F162" s="25">
        <v>16.425514784946238</v>
      </c>
    </row>
    <row r="163" spans="1:6">
      <c r="A163" s="22" t="s">
        <v>150</v>
      </c>
      <c r="B163" s="16" t="s">
        <v>151</v>
      </c>
      <c r="C163" s="25">
        <v>1163000</v>
      </c>
      <c r="D163" s="25">
        <v>744000</v>
      </c>
      <c r="E163" s="25">
        <v>122205.83</v>
      </c>
      <c r="F163" s="25">
        <v>16.425514784946238</v>
      </c>
    </row>
    <row r="164" spans="1:6" ht="31.2">
      <c r="A164" s="22" t="s">
        <v>109</v>
      </c>
      <c r="B164" s="16" t="s">
        <v>152</v>
      </c>
      <c r="C164" s="25">
        <v>1163000</v>
      </c>
      <c r="D164" s="25">
        <v>744000</v>
      </c>
      <c r="E164" s="25">
        <v>122205.83</v>
      </c>
      <c r="F164" s="25">
        <v>16.425514784946238</v>
      </c>
    </row>
    <row r="165" spans="1:6">
      <c r="A165" s="21" t="s">
        <v>153</v>
      </c>
      <c r="B165" s="15" t="s">
        <v>154</v>
      </c>
      <c r="C165" s="24">
        <v>250000</v>
      </c>
      <c r="D165" s="24">
        <v>214600</v>
      </c>
      <c r="E165" s="24">
        <v>0</v>
      </c>
      <c r="F165" s="24">
        <v>0</v>
      </c>
    </row>
    <row r="166" spans="1:6">
      <c r="A166" s="22" t="s">
        <v>3</v>
      </c>
      <c r="B166" s="16" t="s">
        <v>4</v>
      </c>
      <c r="C166" s="25">
        <v>100000</v>
      </c>
      <c r="D166" s="25">
        <v>90000</v>
      </c>
      <c r="E166" s="25">
        <v>0</v>
      </c>
      <c r="F166" s="25">
        <v>0</v>
      </c>
    </row>
    <row r="167" spans="1:6">
      <c r="A167" s="22" t="s">
        <v>13</v>
      </c>
      <c r="B167" s="16" t="s">
        <v>14</v>
      </c>
      <c r="C167" s="25">
        <v>100000</v>
      </c>
      <c r="D167" s="25">
        <v>90000</v>
      </c>
      <c r="E167" s="25">
        <v>0</v>
      </c>
      <c r="F167" s="25">
        <v>0</v>
      </c>
    </row>
    <row r="168" spans="1:6">
      <c r="A168" s="22" t="s">
        <v>19</v>
      </c>
      <c r="B168" s="16" t="s">
        <v>20</v>
      </c>
      <c r="C168" s="25">
        <v>100000</v>
      </c>
      <c r="D168" s="25">
        <v>90000</v>
      </c>
      <c r="E168" s="25">
        <v>0</v>
      </c>
      <c r="F168" s="25">
        <v>0</v>
      </c>
    </row>
    <row r="169" spans="1:6">
      <c r="A169" s="22" t="s">
        <v>140</v>
      </c>
      <c r="B169" s="16" t="s">
        <v>141</v>
      </c>
      <c r="C169" s="25">
        <v>150000</v>
      </c>
      <c r="D169" s="25">
        <v>124600</v>
      </c>
      <c r="E169" s="25">
        <v>0</v>
      </c>
      <c r="F169" s="25">
        <v>0</v>
      </c>
    </row>
    <row r="170" spans="1:6">
      <c r="A170" s="22" t="s">
        <v>150</v>
      </c>
      <c r="B170" s="16" t="s">
        <v>151</v>
      </c>
      <c r="C170" s="25">
        <v>150000</v>
      </c>
      <c r="D170" s="25">
        <v>124600</v>
      </c>
      <c r="E170" s="25">
        <v>0</v>
      </c>
      <c r="F170" s="25">
        <v>0</v>
      </c>
    </row>
    <row r="171" spans="1:6" ht="31.2">
      <c r="A171" s="22" t="s">
        <v>109</v>
      </c>
      <c r="B171" s="16" t="s">
        <v>152</v>
      </c>
      <c r="C171" s="25">
        <v>150000</v>
      </c>
      <c r="D171" s="25">
        <v>124600</v>
      </c>
      <c r="E171" s="25">
        <v>0</v>
      </c>
      <c r="F171" s="25">
        <v>0</v>
      </c>
    </row>
    <row r="172" spans="1:6" ht="62.4">
      <c r="A172" s="21" t="s">
        <v>273</v>
      </c>
      <c r="B172" s="15" t="s">
        <v>274</v>
      </c>
      <c r="C172" s="24">
        <v>500000</v>
      </c>
      <c r="D172" s="24">
        <v>500000</v>
      </c>
      <c r="E172" s="24">
        <v>0</v>
      </c>
      <c r="F172" s="24">
        <v>0</v>
      </c>
    </row>
    <row r="173" spans="1:6">
      <c r="A173" s="22" t="s">
        <v>140</v>
      </c>
      <c r="B173" s="16" t="s">
        <v>141</v>
      </c>
      <c r="C173" s="25">
        <v>500000</v>
      </c>
      <c r="D173" s="25">
        <v>500000</v>
      </c>
      <c r="E173" s="25">
        <v>0</v>
      </c>
      <c r="F173" s="25">
        <v>0</v>
      </c>
    </row>
    <row r="174" spans="1:6">
      <c r="A174" s="22" t="s">
        <v>150</v>
      </c>
      <c r="B174" s="16" t="s">
        <v>151</v>
      </c>
      <c r="C174" s="25">
        <v>500000</v>
      </c>
      <c r="D174" s="25">
        <v>500000</v>
      </c>
      <c r="E174" s="25">
        <v>0</v>
      </c>
      <c r="F174" s="25">
        <v>0</v>
      </c>
    </row>
    <row r="175" spans="1:6" ht="31.2">
      <c r="A175" s="22" t="s">
        <v>109</v>
      </c>
      <c r="B175" s="16" t="s">
        <v>152</v>
      </c>
      <c r="C175" s="25">
        <v>500000</v>
      </c>
      <c r="D175" s="25">
        <v>500000</v>
      </c>
      <c r="E175" s="25">
        <v>0</v>
      </c>
      <c r="F175" s="25">
        <v>0</v>
      </c>
    </row>
    <row r="176" spans="1:6" ht="46.8">
      <c r="A176" s="21" t="s">
        <v>263</v>
      </c>
      <c r="B176" s="15" t="s">
        <v>264</v>
      </c>
      <c r="C176" s="24">
        <v>674628</v>
      </c>
      <c r="D176" s="24">
        <v>674628</v>
      </c>
      <c r="E176" s="24">
        <v>0</v>
      </c>
      <c r="F176" s="24">
        <v>0</v>
      </c>
    </row>
    <row r="177" spans="1:6">
      <c r="A177" s="22" t="s">
        <v>140</v>
      </c>
      <c r="B177" s="16" t="s">
        <v>141</v>
      </c>
      <c r="C177" s="25">
        <v>674628</v>
      </c>
      <c r="D177" s="25">
        <v>674628</v>
      </c>
      <c r="E177" s="25">
        <v>0</v>
      </c>
      <c r="F177" s="25">
        <v>0</v>
      </c>
    </row>
    <row r="178" spans="1:6">
      <c r="A178" s="22" t="s">
        <v>150</v>
      </c>
      <c r="B178" s="16" t="s">
        <v>151</v>
      </c>
      <c r="C178" s="25">
        <v>674628</v>
      </c>
      <c r="D178" s="25">
        <v>674628</v>
      </c>
      <c r="E178" s="25">
        <v>0</v>
      </c>
      <c r="F178" s="25">
        <v>0</v>
      </c>
    </row>
    <row r="179" spans="1:6" ht="31.2">
      <c r="A179" s="22" t="s">
        <v>109</v>
      </c>
      <c r="B179" s="16" t="s">
        <v>152</v>
      </c>
      <c r="C179" s="25">
        <v>674628</v>
      </c>
      <c r="D179" s="25">
        <v>674628</v>
      </c>
      <c r="E179" s="25">
        <v>0</v>
      </c>
      <c r="F179" s="25">
        <v>0</v>
      </c>
    </row>
    <row r="180" spans="1:6" ht="46.8">
      <c r="A180" s="3" t="s">
        <v>115</v>
      </c>
      <c r="B180" s="4" t="s">
        <v>131</v>
      </c>
      <c r="C180" s="7">
        <v>237128186</v>
      </c>
      <c r="D180" s="7">
        <v>178531182</v>
      </c>
      <c r="E180" s="7">
        <v>24046049.339999996</v>
      </c>
      <c r="F180" s="7">
        <v>13.468823244557914</v>
      </c>
    </row>
    <row r="181" spans="1:6">
      <c r="A181" s="22" t="s">
        <v>140</v>
      </c>
      <c r="B181" s="16" t="s">
        <v>141</v>
      </c>
      <c r="C181" s="25">
        <v>237128186</v>
      </c>
      <c r="D181" s="25">
        <v>178531182</v>
      </c>
      <c r="E181" s="25">
        <v>24046049.339999996</v>
      </c>
      <c r="F181" s="25">
        <v>13.468823244557914</v>
      </c>
    </row>
    <row r="182" spans="1:6">
      <c r="A182" s="22" t="s">
        <v>142</v>
      </c>
      <c r="B182" s="16" t="s">
        <v>143</v>
      </c>
      <c r="C182" s="25">
        <v>167443230</v>
      </c>
      <c r="D182" s="25">
        <v>114234930</v>
      </c>
      <c r="E182" s="25">
        <v>11972838.220000001</v>
      </c>
      <c r="F182" s="25">
        <v>10.48089075731915</v>
      </c>
    </row>
    <row r="183" spans="1:6">
      <c r="A183" s="22" t="s">
        <v>230</v>
      </c>
      <c r="B183" s="16" t="s">
        <v>231</v>
      </c>
      <c r="C183" s="25">
        <v>148165918</v>
      </c>
      <c r="D183" s="25">
        <v>94957618</v>
      </c>
      <c r="E183" s="25">
        <v>250000</v>
      </c>
      <c r="F183" s="25">
        <v>0.26327534879823966</v>
      </c>
    </row>
    <row r="184" spans="1:6">
      <c r="A184" s="22" t="s">
        <v>232</v>
      </c>
      <c r="B184" s="16" t="s">
        <v>233</v>
      </c>
      <c r="C184" s="25">
        <v>148165918</v>
      </c>
      <c r="D184" s="25">
        <v>94957618</v>
      </c>
      <c r="E184" s="25">
        <v>250000</v>
      </c>
      <c r="F184" s="25">
        <v>0.26327534879823966</v>
      </c>
    </row>
    <row r="185" spans="1:6">
      <c r="A185" s="22" t="s">
        <v>146</v>
      </c>
      <c r="B185" s="16" t="s">
        <v>147</v>
      </c>
      <c r="C185" s="25">
        <v>14049652</v>
      </c>
      <c r="D185" s="25">
        <v>14049652</v>
      </c>
      <c r="E185" s="25">
        <v>11600255.120000001</v>
      </c>
      <c r="F185" s="25">
        <v>82.566138435314983</v>
      </c>
    </row>
    <row r="186" spans="1:6">
      <c r="A186" s="22" t="s">
        <v>234</v>
      </c>
      <c r="B186" s="16" t="s">
        <v>235</v>
      </c>
      <c r="C186" s="25">
        <v>121222</v>
      </c>
      <c r="D186" s="25">
        <v>121222</v>
      </c>
      <c r="E186" s="25">
        <v>73958.34</v>
      </c>
      <c r="F186" s="25">
        <v>61.010658131362291</v>
      </c>
    </row>
    <row r="187" spans="1:6">
      <c r="A187" s="22" t="s">
        <v>148</v>
      </c>
      <c r="B187" s="16" t="s">
        <v>149</v>
      </c>
      <c r="C187" s="25">
        <v>13928430</v>
      </c>
      <c r="D187" s="25">
        <v>13928430</v>
      </c>
      <c r="E187" s="25">
        <v>11526296.780000001</v>
      </c>
      <c r="F187" s="25">
        <v>82.753740227721295</v>
      </c>
    </row>
    <row r="188" spans="1:6">
      <c r="A188" s="22" t="s">
        <v>194</v>
      </c>
      <c r="B188" s="16" t="s">
        <v>236</v>
      </c>
      <c r="C188" s="25">
        <v>5227660</v>
      </c>
      <c r="D188" s="25">
        <v>5227660</v>
      </c>
      <c r="E188" s="25">
        <v>122583.1</v>
      </c>
      <c r="F188" s="25">
        <v>2.3448942739198801</v>
      </c>
    </row>
    <row r="189" spans="1:6">
      <c r="A189" s="22" t="s">
        <v>237</v>
      </c>
      <c r="B189" s="16" t="s">
        <v>238</v>
      </c>
      <c r="C189" s="25">
        <v>5227660</v>
      </c>
      <c r="D189" s="25">
        <v>5227660</v>
      </c>
      <c r="E189" s="25">
        <v>122583.1</v>
      </c>
      <c r="F189" s="25">
        <v>2.3448942739198801</v>
      </c>
    </row>
    <row r="190" spans="1:6">
      <c r="A190" s="22" t="s">
        <v>150</v>
      </c>
      <c r="B190" s="16" t="s">
        <v>151</v>
      </c>
      <c r="C190" s="25">
        <v>69684956</v>
      </c>
      <c r="D190" s="25">
        <v>64296252</v>
      </c>
      <c r="E190" s="25">
        <v>12073211.120000001</v>
      </c>
      <c r="F190" s="25">
        <v>18.777472627797962</v>
      </c>
    </row>
    <row r="191" spans="1:6" ht="31.2">
      <c r="A191" s="22" t="s">
        <v>109</v>
      </c>
      <c r="B191" s="16" t="s">
        <v>152</v>
      </c>
      <c r="C191" s="25">
        <v>69684956</v>
      </c>
      <c r="D191" s="25">
        <v>64296252</v>
      </c>
      <c r="E191" s="25">
        <v>12073211.120000001</v>
      </c>
      <c r="F191" s="25">
        <v>18.777472627797962</v>
      </c>
    </row>
    <row r="192" spans="1:6" ht="31.2">
      <c r="A192" s="21" t="s">
        <v>178</v>
      </c>
      <c r="B192" s="15" t="s">
        <v>45</v>
      </c>
      <c r="C192" s="24">
        <v>1150627</v>
      </c>
      <c r="D192" s="24">
        <v>1150627</v>
      </c>
      <c r="E192" s="24">
        <v>1110730.92</v>
      </c>
      <c r="F192" s="24">
        <v>96.532666102916053</v>
      </c>
    </row>
    <row r="193" spans="1:6">
      <c r="A193" s="22" t="s">
        <v>140</v>
      </c>
      <c r="B193" s="16" t="s">
        <v>141</v>
      </c>
      <c r="C193" s="25">
        <v>1150627</v>
      </c>
      <c r="D193" s="25">
        <v>1150627</v>
      </c>
      <c r="E193" s="25">
        <v>1110730.92</v>
      </c>
      <c r="F193" s="25">
        <v>96.532666102916053</v>
      </c>
    </row>
    <row r="194" spans="1:6">
      <c r="A194" s="22" t="s">
        <v>142</v>
      </c>
      <c r="B194" s="16" t="s">
        <v>143</v>
      </c>
      <c r="C194" s="25">
        <v>1150627</v>
      </c>
      <c r="D194" s="25">
        <v>1150627</v>
      </c>
      <c r="E194" s="25">
        <v>1110730.92</v>
      </c>
      <c r="F194" s="25">
        <v>96.532666102916053</v>
      </c>
    </row>
    <row r="195" spans="1:6">
      <c r="A195" s="22" t="s">
        <v>146</v>
      </c>
      <c r="B195" s="16" t="s">
        <v>147</v>
      </c>
      <c r="C195" s="25">
        <v>1150627</v>
      </c>
      <c r="D195" s="25">
        <v>1150627</v>
      </c>
      <c r="E195" s="25">
        <v>1110730.92</v>
      </c>
      <c r="F195" s="25">
        <v>96.532666102916053</v>
      </c>
    </row>
    <row r="196" spans="1:6">
      <c r="A196" s="22" t="s">
        <v>148</v>
      </c>
      <c r="B196" s="16" t="s">
        <v>149</v>
      </c>
      <c r="C196" s="25">
        <v>1150627</v>
      </c>
      <c r="D196" s="25">
        <v>1150627</v>
      </c>
      <c r="E196" s="25">
        <v>1110730.92</v>
      </c>
      <c r="F196" s="25">
        <v>96.532666102916053</v>
      </c>
    </row>
    <row r="197" spans="1:6" ht="31.2">
      <c r="A197" s="21" t="s">
        <v>239</v>
      </c>
      <c r="B197" s="15" t="s">
        <v>240</v>
      </c>
      <c r="C197" s="24">
        <v>382750</v>
      </c>
      <c r="D197" s="24">
        <v>382750</v>
      </c>
      <c r="E197" s="24">
        <v>382749.55</v>
      </c>
      <c r="F197" s="24">
        <v>99.999882429784449</v>
      </c>
    </row>
    <row r="198" spans="1:6">
      <c r="A198" s="22" t="s">
        <v>140</v>
      </c>
      <c r="B198" s="16" t="s">
        <v>141</v>
      </c>
      <c r="C198" s="25">
        <v>382750</v>
      </c>
      <c r="D198" s="25">
        <v>382750</v>
      </c>
      <c r="E198" s="25">
        <v>382749.55</v>
      </c>
      <c r="F198" s="25">
        <v>99.999882429784449</v>
      </c>
    </row>
    <row r="199" spans="1:6">
      <c r="A199" s="22" t="s">
        <v>150</v>
      </c>
      <c r="B199" s="16" t="s">
        <v>151</v>
      </c>
      <c r="C199" s="25">
        <v>382750</v>
      </c>
      <c r="D199" s="25">
        <v>382750</v>
      </c>
      <c r="E199" s="25">
        <v>382749.55</v>
      </c>
      <c r="F199" s="25">
        <v>99.999882429784449</v>
      </c>
    </row>
    <row r="200" spans="1:6" ht="31.2">
      <c r="A200" s="22" t="s">
        <v>109</v>
      </c>
      <c r="B200" s="16" t="s">
        <v>152</v>
      </c>
      <c r="C200" s="25">
        <v>382750</v>
      </c>
      <c r="D200" s="25">
        <v>382750</v>
      </c>
      <c r="E200" s="25">
        <v>382749.55</v>
      </c>
      <c r="F200" s="25">
        <v>99.999882429784449</v>
      </c>
    </row>
    <row r="201" spans="1:6" ht="31.2">
      <c r="A201" s="21" t="s">
        <v>214</v>
      </c>
      <c r="B201" s="15" t="s">
        <v>111</v>
      </c>
      <c r="C201" s="24">
        <v>23415217</v>
      </c>
      <c r="D201" s="24">
        <v>23365467</v>
      </c>
      <c r="E201" s="24">
        <v>6038058.5899999999</v>
      </c>
      <c r="F201" s="24">
        <v>25.841805729797741</v>
      </c>
    </row>
    <row r="202" spans="1:6">
      <c r="A202" s="22" t="s">
        <v>140</v>
      </c>
      <c r="B202" s="16" t="s">
        <v>141</v>
      </c>
      <c r="C202" s="25">
        <v>23415217</v>
      </c>
      <c r="D202" s="25">
        <v>23365467</v>
      </c>
      <c r="E202" s="25">
        <v>6038058.5899999999</v>
      </c>
      <c r="F202" s="25">
        <v>25.841805729797741</v>
      </c>
    </row>
    <row r="203" spans="1:6">
      <c r="A203" s="22" t="s">
        <v>150</v>
      </c>
      <c r="B203" s="16" t="s">
        <v>151</v>
      </c>
      <c r="C203" s="25">
        <v>23415217</v>
      </c>
      <c r="D203" s="25">
        <v>23365467</v>
      </c>
      <c r="E203" s="25">
        <v>6038058.5899999999</v>
      </c>
      <c r="F203" s="25">
        <v>25.841805729797741</v>
      </c>
    </row>
    <row r="204" spans="1:6" ht="31.2">
      <c r="A204" s="22" t="s">
        <v>109</v>
      </c>
      <c r="B204" s="16" t="s">
        <v>152</v>
      </c>
      <c r="C204" s="25">
        <v>23415217</v>
      </c>
      <c r="D204" s="25">
        <v>23365467</v>
      </c>
      <c r="E204" s="25">
        <v>6038058.5899999999</v>
      </c>
      <c r="F204" s="25">
        <v>25.841805729797741</v>
      </c>
    </row>
    <row r="205" spans="1:6" ht="62.4">
      <c r="A205" s="21" t="s">
        <v>241</v>
      </c>
      <c r="B205" s="15" t="s">
        <v>242</v>
      </c>
      <c r="C205" s="24">
        <v>1194873</v>
      </c>
      <c r="D205" s="24">
        <v>1194873</v>
      </c>
      <c r="E205" s="24">
        <v>1194872.49</v>
      </c>
      <c r="F205" s="24">
        <v>99.999957317639613</v>
      </c>
    </row>
    <row r="206" spans="1:6">
      <c r="A206" s="22" t="s">
        <v>140</v>
      </c>
      <c r="B206" s="16" t="s">
        <v>141</v>
      </c>
      <c r="C206" s="25">
        <v>1194873</v>
      </c>
      <c r="D206" s="25">
        <v>1194873</v>
      </c>
      <c r="E206" s="25">
        <v>1194872.49</v>
      </c>
      <c r="F206" s="25">
        <v>99.999957317639613</v>
      </c>
    </row>
    <row r="207" spans="1:6">
      <c r="A207" s="22" t="s">
        <v>150</v>
      </c>
      <c r="B207" s="16" t="s">
        <v>151</v>
      </c>
      <c r="C207" s="25">
        <v>1194873</v>
      </c>
      <c r="D207" s="25">
        <v>1194873</v>
      </c>
      <c r="E207" s="25">
        <v>1194872.49</v>
      </c>
      <c r="F207" s="25">
        <v>99.999957317639613</v>
      </c>
    </row>
    <row r="208" spans="1:6" ht="31.2">
      <c r="A208" s="22" t="s">
        <v>109</v>
      </c>
      <c r="B208" s="16" t="s">
        <v>152</v>
      </c>
      <c r="C208" s="25">
        <v>1194873</v>
      </c>
      <c r="D208" s="25">
        <v>1194873</v>
      </c>
      <c r="E208" s="25">
        <v>1194872.49</v>
      </c>
      <c r="F208" s="25">
        <v>99.999957317639613</v>
      </c>
    </row>
    <row r="209" spans="1:6" ht="31.2">
      <c r="A209" s="21" t="s">
        <v>243</v>
      </c>
      <c r="B209" s="15" t="s">
        <v>244</v>
      </c>
      <c r="C209" s="24">
        <v>44001250</v>
      </c>
      <c r="D209" s="24">
        <v>24412296</v>
      </c>
      <c r="E209" s="24">
        <v>0</v>
      </c>
      <c r="F209" s="24">
        <v>0</v>
      </c>
    </row>
    <row r="210" spans="1:6">
      <c r="A210" s="22" t="s">
        <v>140</v>
      </c>
      <c r="B210" s="16" t="s">
        <v>141</v>
      </c>
      <c r="C210" s="25">
        <v>44001250</v>
      </c>
      <c r="D210" s="25">
        <v>24412296</v>
      </c>
      <c r="E210" s="25">
        <v>0</v>
      </c>
      <c r="F210" s="25">
        <v>0</v>
      </c>
    </row>
    <row r="211" spans="1:6">
      <c r="A211" s="22" t="s">
        <v>142</v>
      </c>
      <c r="B211" s="16" t="s">
        <v>143</v>
      </c>
      <c r="C211" s="25">
        <v>34000000</v>
      </c>
      <c r="D211" s="25">
        <v>19750000</v>
      </c>
      <c r="E211" s="25">
        <v>0</v>
      </c>
      <c r="F211" s="25">
        <v>0</v>
      </c>
    </row>
    <row r="212" spans="1:6">
      <c r="A212" s="22" t="s">
        <v>230</v>
      </c>
      <c r="B212" s="16" t="s">
        <v>231</v>
      </c>
      <c r="C212" s="25">
        <v>34000000</v>
      </c>
      <c r="D212" s="25">
        <v>19750000</v>
      </c>
      <c r="E212" s="25">
        <v>0</v>
      </c>
      <c r="F212" s="25">
        <v>0</v>
      </c>
    </row>
    <row r="213" spans="1:6">
      <c r="A213" s="22" t="s">
        <v>232</v>
      </c>
      <c r="B213" s="16" t="s">
        <v>233</v>
      </c>
      <c r="C213" s="25">
        <v>34000000</v>
      </c>
      <c r="D213" s="25">
        <v>19750000</v>
      </c>
      <c r="E213" s="25">
        <v>0</v>
      </c>
      <c r="F213" s="25">
        <v>0</v>
      </c>
    </row>
    <row r="214" spans="1:6">
      <c r="A214" s="22" t="s">
        <v>150</v>
      </c>
      <c r="B214" s="16" t="s">
        <v>151</v>
      </c>
      <c r="C214" s="25">
        <v>10001250</v>
      </c>
      <c r="D214" s="25">
        <v>4662296</v>
      </c>
      <c r="E214" s="25">
        <v>0</v>
      </c>
      <c r="F214" s="25">
        <v>0</v>
      </c>
    </row>
    <row r="215" spans="1:6" ht="31.2">
      <c r="A215" s="22" t="s">
        <v>109</v>
      </c>
      <c r="B215" s="16" t="s">
        <v>152</v>
      </c>
      <c r="C215" s="25">
        <v>10001250</v>
      </c>
      <c r="D215" s="25">
        <v>4662296</v>
      </c>
      <c r="E215" s="25">
        <v>0</v>
      </c>
      <c r="F215" s="25">
        <v>0</v>
      </c>
    </row>
    <row r="216" spans="1:6">
      <c r="A216" s="21" t="s">
        <v>245</v>
      </c>
      <c r="B216" s="15" t="s">
        <v>246</v>
      </c>
      <c r="C216" s="24">
        <v>83746460</v>
      </c>
      <c r="D216" s="24">
        <v>44788160</v>
      </c>
      <c r="E216" s="24">
        <v>122583.1</v>
      </c>
      <c r="F216" s="24">
        <v>0.27369532483584946</v>
      </c>
    </row>
    <row r="217" spans="1:6">
      <c r="A217" s="22" t="s">
        <v>140</v>
      </c>
      <c r="B217" s="16" t="s">
        <v>141</v>
      </c>
      <c r="C217" s="25">
        <v>83746460</v>
      </c>
      <c r="D217" s="25">
        <v>44788160</v>
      </c>
      <c r="E217" s="25">
        <v>122583.1</v>
      </c>
      <c r="F217" s="25">
        <v>0.27369532483584946</v>
      </c>
    </row>
    <row r="218" spans="1:6">
      <c r="A218" s="22" t="s">
        <v>142</v>
      </c>
      <c r="B218" s="16" t="s">
        <v>143</v>
      </c>
      <c r="C218" s="25">
        <v>83746460</v>
      </c>
      <c r="D218" s="25">
        <v>44788160</v>
      </c>
      <c r="E218" s="25">
        <v>122583.1</v>
      </c>
      <c r="F218" s="25">
        <v>0.27369532483584946</v>
      </c>
    </row>
    <row r="219" spans="1:6">
      <c r="A219" s="22" t="s">
        <v>230</v>
      </c>
      <c r="B219" s="16" t="s">
        <v>231</v>
      </c>
      <c r="C219" s="25">
        <v>83518800</v>
      </c>
      <c r="D219" s="25">
        <v>44560500</v>
      </c>
      <c r="E219" s="25">
        <v>0</v>
      </c>
      <c r="F219" s="25">
        <v>0</v>
      </c>
    </row>
    <row r="220" spans="1:6">
      <c r="A220" s="22" t="s">
        <v>232</v>
      </c>
      <c r="B220" s="16" t="s">
        <v>233</v>
      </c>
      <c r="C220" s="25">
        <v>83518800</v>
      </c>
      <c r="D220" s="25">
        <v>44560500</v>
      </c>
      <c r="E220" s="25">
        <v>0</v>
      </c>
      <c r="F220" s="25">
        <v>0</v>
      </c>
    </row>
    <row r="221" spans="1:6">
      <c r="A221" s="22" t="s">
        <v>194</v>
      </c>
      <c r="B221" s="16" t="s">
        <v>236</v>
      </c>
      <c r="C221" s="25">
        <v>227660</v>
      </c>
      <c r="D221" s="25">
        <v>227660</v>
      </c>
      <c r="E221" s="25">
        <v>122583.1</v>
      </c>
      <c r="F221" s="25">
        <v>53.844812439602919</v>
      </c>
    </row>
    <row r="222" spans="1:6">
      <c r="A222" s="22" t="s">
        <v>237</v>
      </c>
      <c r="B222" s="16" t="s">
        <v>238</v>
      </c>
      <c r="C222" s="25">
        <v>227660</v>
      </c>
      <c r="D222" s="25">
        <v>227660</v>
      </c>
      <c r="E222" s="25">
        <v>122583.1</v>
      </c>
      <c r="F222" s="25">
        <v>53.844812439602919</v>
      </c>
    </row>
    <row r="223" spans="1:6" ht="31.2">
      <c r="A223" s="21" t="s">
        <v>249</v>
      </c>
      <c r="B223" s="15" t="s">
        <v>250</v>
      </c>
      <c r="C223" s="24">
        <v>26491442</v>
      </c>
      <c r="D223" s="24">
        <v>26491442</v>
      </c>
      <c r="E223" s="24">
        <v>0</v>
      </c>
      <c r="F223" s="24">
        <v>0</v>
      </c>
    </row>
    <row r="224" spans="1:6">
      <c r="A224" s="22" t="s">
        <v>140</v>
      </c>
      <c r="B224" s="16" t="s">
        <v>141</v>
      </c>
      <c r="C224" s="25">
        <v>26491442</v>
      </c>
      <c r="D224" s="25">
        <v>26491442</v>
      </c>
      <c r="E224" s="25">
        <v>0</v>
      </c>
      <c r="F224" s="25">
        <v>0</v>
      </c>
    </row>
    <row r="225" spans="1:6">
      <c r="A225" s="22" t="s">
        <v>142</v>
      </c>
      <c r="B225" s="16" t="s">
        <v>143</v>
      </c>
      <c r="C225" s="25">
        <v>26491442</v>
      </c>
      <c r="D225" s="25">
        <v>26491442</v>
      </c>
      <c r="E225" s="25">
        <v>0</v>
      </c>
      <c r="F225" s="25">
        <v>0</v>
      </c>
    </row>
    <row r="226" spans="1:6">
      <c r="A226" s="22" t="s">
        <v>230</v>
      </c>
      <c r="B226" s="16" t="s">
        <v>231</v>
      </c>
      <c r="C226" s="25">
        <v>26491442</v>
      </c>
      <c r="D226" s="25">
        <v>26491442</v>
      </c>
      <c r="E226" s="25">
        <v>0</v>
      </c>
      <c r="F226" s="25">
        <v>0</v>
      </c>
    </row>
    <row r="227" spans="1:6">
      <c r="A227" s="22" t="s">
        <v>232</v>
      </c>
      <c r="B227" s="16" t="s">
        <v>233</v>
      </c>
      <c r="C227" s="25">
        <v>26491442</v>
      </c>
      <c r="D227" s="25">
        <v>26491442</v>
      </c>
      <c r="E227" s="25">
        <v>0</v>
      </c>
      <c r="F227" s="25">
        <v>0</v>
      </c>
    </row>
    <row r="228" spans="1:6" ht="31.2">
      <c r="A228" s="21" t="s">
        <v>247</v>
      </c>
      <c r="B228" s="15" t="s">
        <v>248</v>
      </c>
      <c r="C228" s="24">
        <v>27740698</v>
      </c>
      <c r="D228" s="24">
        <v>27740698</v>
      </c>
      <c r="E228" s="24">
        <v>0</v>
      </c>
      <c r="F228" s="24">
        <v>0</v>
      </c>
    </row>
    <row r="229" spans="1:6">
      <c r="A229" s="22" t="s">
        <v>140</v>
      </c>
      <c r="B229" s="16" t="s">
        <v>141</v>
      </c>
      <c r="C229" s="25">
        <v>27740698</v>
      </c>
      <c r="D229" s="25">
        <v>27740698</v>
      </c>
      <c r="E229" s="25">
        <v>0</v>
      </c>
      <c r="F229" s="25">
        <v>0</v>
      </c>
    </row>
    <row r="230" spans="1:6">
      <c r="A230" s="22" t="s">
        <v>142</v>
      </c>
      <c r="B230" s="16" t="s">
        <v>143</v>
      </c>
      <c r="C230" s="25">
        <v>155676</v>
      </c>
      <c r="D230" s="25">
        <v>155676</v>
      </c>
      <c r="E230" s="25">
        <v>0</v>
      </c>
      <c r="F230" s="25">
        <v>0</v>
      </c>
    </row>
    <row r="231" spans="1:6">
      <c r="A231" s="22" t="s">
        <v>230</v>
      </c>
      <c r="B231" s="16" t="s">
        <v>231</v>
      </c>
      <c r="C231" s="25">
        <v>155676</v>
      </c>
      <c r="D231" s="25">
        <v>155676</v>
      </c>
      <c r="E231" s="25">
        <v>0</v>
      </c>
      <c r="F231" s="25">
        <v>0</v>
      </c>
    </row>
    <row r="232" spans="1:6">
      <c r="A232" s="22" t="s">
        <v>232</v>
      </c>
      <c r="B232" s="16" t="s">
        <v>233</v>
      </c>
      <c r="C232" s="25">
        <v>155676</v>
      </c>
      <c r="D232" s="25">
        <v>155676</v>
      </c>
      <c r="E232" s="25">
        <v>0</v>
      </c>
      <c r="F232" s="25">
        <v>0</v>
      </c>
    </row>
    <row r="233" spans="1:6">
      <c r="A233" s="22" t="s">
        <v>150</v>
      </c>
      <c r="B233" s="16" t="s">
        <v>151</v>
      </c>
      <c r="C233" s="25">
        <v>27585022</v>
      </c>
      <c r="D233" s="25">
        <v>27585022</v>
      </c>
      <c r="E233" s="25">
        <v>0</v>
      </c>
      <c r="F233" s="25">
        <v>0</v>
      </c>
    </row>
    <row r="234" spans="1:6" ht="31.2">
      <c r="A234" s="22" t="s">
        <v>109</v>
      </c>
      <c r="B234" s="16" t="s">
        <v>152</v>
      </c>
      <c r="C234" s="25">
        <v>27585022</v>
      </c>
      <c r="D234" s="25">
        <v>27585022</v>
      </c>
      <c r="E234" s="25">
        <v>0</v>
      </c>
      <c r="F234" s="25">
        <v>0</v>
      </c>
    </row>
    <row r="235" spans="1:6">
      <c r="A235" s="21" t="s">
        <v>224</v>
      </c>
      <c r="B235" s="15" t="s">
        <v>225</v>
      </c>
      <c r="C235" s="24">
        <v>7720091</v>
      </c>
      <c r="D235" s="24">
        <v>7720091</v>
      </c>
      <c r="E235" s="24">
        <v>5675313.7000000002</v>
      </c>
      <c r="F235" s="24">
        <v>73.513559619957846</v>
      </c>
    </row>
    <row r="236" spans="1:6">
      <c r="A236" s="22" t="s">
        <v>140</v>
      </c>
      <c r="B236" s="16" t="s">
        <v>141</v>
      </c>
      <c r="C236" s="25">
        <v>7720091</v>
      </c>
      <c r="D236" s="25">
        <v>7720091</v>
      </c>
      <c r="E236" s="25">
        <v>5675313.7000000002</v>
      </c>
      <c r="F236" s="25">
        <v>73.513559619957846</v>
      </c>
    </row>
    <row r="237" spans="1:6">
      <c r="A237" s="22" t="s">
        <v>142</v>
      </c>
      <c r="B237" s="16" t="s">
        <v>143</v>
      </c>
      <c r="C237" s="25">
        <v>7720091</v>
      </c>
      <c r="D237" s="25">
        <v>7720091</v>
      </c>
      <c r="E237" s="25">
        <v>5675313.7000000002</v>
      </c>
      <c r="F237" s="25">
        <v>73.513559619957846</v>
      </c>
    </row>
    <row r="238" spans="1:6">
      <c r="A238" s="22" t="s">
        <v>146</v>
      </c>
      <c r="B238" s="16" t="s">
        <v>147</v>
      </c>
      <c r="C238" s="25">
        <v>7720091</v>
      </c>
      <c r="D238" s="25">
        <v>7720091</v>
      </c>
      <c r="E238" s="25">
        <v>5675313.7000000002</v>
      </c>
      <c r="F238" s="25">
        <v>73.513559619957846</v>
      </c>
    </row>
    <row r="239" spans="1:6">
      <c r="A239" s="22" t="s">
        <v>234</v>
      </c>
      <c r="B239" s="16" t="s">
        <v>235</v>
      </c>
      <c r="C239" s="25">
        <v>121222</v>
      </c>
      <c r="D239" s="25">
        <v>121222</v>
      </c>
      <c r="E239" s="25">
        <v>73958.34</v>
      </c>
      <c r="F239" s="25">
        <v>61.010658131362291</v>
      </c>
    </row>
    <row r="240" spans="1:6">
      <c r="A240" s="22" t="s">
        <v>148</v>
      </c>
      <c r="B240" s="16" t="s">
        <v>149</v>
      </c>
      <c r="C240" s="25">
        <v>7598869</v>
      </c>
      <c r="D240" s="25">
        <v>7598869</v>
      </c>
      <c r="E240" s="25">
        <v>5601355.3600000003</v>
      </c>
      <c r="F240" s="25">
        <v>73.71301387087999</v>
      </c>
    </row>
    <row r="241" spans="1:6" ht="31.2">
      <c r="A241" s="21" t="s">
        <v>218</v>
      </c>
      <c r="B241" s="15" t="s">
        <v>53</v>
      </c>
      <c r="C241" s="24">
        <v>21284778</v>
      </c>
      <c r="D241" s="24">
        <v>21284778</v>
      </c>
      <c r="E241" s="24">
        <v>9521740.9900000002</v>
      </c>
      <c r="F241" s="24">
        <v>44.734979101027037</v>
      </c>
    </row>
    <row r="242" spans="1:6">
      <c r="A242" s="22" t="s">
        <v>140</v>
      </c>
      <c r="B242" s="16" t="s">
        <v>141</v>
      </c>
      <c r="C242" s="25">
        <v>21284778</v>
      </c>
      <c r="D242" s="25">
        <v>21284778</v>
      </c>
      <c r="E242" s="25">
        <v>9521740.9900000002</v>
      </c>
      <c r="F242" s="25">
        <v>44.734979101027037</v>
      </c>
    </row>
    <row r="243" spans="1:6">
      <c r="A243" s="22" t="s">
        <v>142</v>
      </c>
      <c r="B243" s="16" t="s">
        <v>143</v>
      </c>
      <c r="C243" s="25">
        <v>14178934</v>
      </c>
      <c r="D243" s="25">
        <v>14178934</v>
      </c>
      <c r="E243" s="25">
        <v>5064210.5</v>
      </c>
      <c r="F243" s="25">
        <v>35.716440319138236</v>
      </c>
    </row>
    <row r="244" spans="1:6">
      <c r="A244" s="22" t="s">
        <v>230</v>
      </c>
      <c r="B244" s="16" t="s">
        <v>231</v>
      </c>
      <c r="C244" s="25">
        <v>4000000</v>
      </c>
      <c r="D244" s="25">
        <v>4000000</v>
      </c>
      <c r="E244" s="25">
        <v>250000</v>
      </c>
      <c r="F244" s="25">
        <v>6.25</v>
      </c>
    </row>
    <row r="245" spans="1:6">
      <c r="A245" s="22" t="s">
        <v>232</v>
      </c>
      <c r="B245" s="16" t="s">
        <v>233</v>
      </c>
      <c r="C245" s="25">
        <v>4000000</v>
      </c>
      <c r="D245" s="25">
        <v>4000000</v>
      </c>
      <c r="E245" s="25">
        <v>250000</v>
      </c>
      <c r="F245" s="25">
        <v>6.25</v>
      </c>
    </row>
    <row r="246" spans="1:6">
      <c r="A246" s="22" t="s">
        <v>146</v>
      </c>
      <c r="B246" s="16" t="s">
        <v>147</v>
      </c>
      <c r="C246" s="25">
        <v>5178934</v>
      </c>
      <c r="D246" s="25">
        <v>5178934</v>
      </c>
      <c r="E246" s="25">
        <v>4814210.5</v>
      </c>
      <c r="F246" s="25">
        <v>92.957556516456862</v>
      </c>
    </row>
    <row r="247" spans="1:6">
      <c r="A247" s="22" t="s">
        <v>148</v>
      </c>
      <c r="B247" s="16" t="s">
        <v>149</v>
      </c>
      <c r="C247" s="25">
        <v>5178934</v>
      </c>
      <c r="D247" s="25">
        <v>5178934</v>
      </c>
      <c r="E247" s="25">
        <v>4814210.5</v>
      </c>
      <c r="F247" s="25">
        <v>92.957556516456862</v>
      </c>
    </row>
    <row r="248" spans="1:6">
      <c r="A248" s="22" t="s">
        <v>194</v>
      </c>
      <c r="B248" s="16" t="s">
        <v>236</v>
      </c>
      <c r="C248" s="25">
        <v>5000000</v>
      </c>
      <c r="D248" s="25">
        <v>5000000</v>
      </c>
      <c r="E248" s="25">
        <v>0</v>
      </c>
      <c r="F248" s="25">
        <v>0</v>
      </c>
    </row>
    <row r="249" spans="1:6">
      <c r="A249" s="22" t="s">
        <v>237</v>
      </c>
      <c r="B249" s="16" t="s">
        <v>238</v>
      </c>
      <c r="C249" s="25">
        <v>5000000</v>
      </c>
      <c r="D249" s="25">
        <v>5000000</v>
      </c>
      <c r="E249" s="25">
        <v>0</v>
      </c>
      <c r="F249" s="25">
        <v>0</v>
      </c>
    </row>
    <row r="250" spans="1:6">
      <c r="A250" s="22" t="s">
        <v>150</v>
      </c>
      <c r="B250" s="16" t="s">
        <v>151</v>
      </c>
      <c r="C250" s="25">
        <v>7105844</v>
      </c>
      <c r="D250" s="25">
        <v>7105844</v>
      </c>
      <c r="E250" s="25">
        <v>4457530.49</v>
      </c>
      <c r="F250" s="25">
        <v>62.730486202624213</v>
      </c>
    </row>
    <row r="251" spans="1:6" ht="31.2">
      <c r="A251" s="22" t="s">
        <v>109</v>
      </c>
      <c r="B251" s="16" t="s">
        <v>152</v>
      </c>
      <c r="C251" s="25">
        <v>7105844</v>
      </c>
      <c r="D251" s="25">
        <v>7105844</v>
      </c>
      <c r="E251" s="25">
        <v>4457530.49</v>
      </c>
      <c r="F251" s="25">
        <v>62.730486202624213</v>
      </c>
    </row>
    <row r="252" spans="1:6" ht="31.2">
      <c r="A252" s="3" t="s">
        <v>118</v>
      </c>
      <c r="B252" s="4" t="s">
        <v>133</v>
      </c>
      <c r="C252" s="7">
        <v>50202767</v>
      </c>
      <c r="D252" s="7">
        <v>50202767</v>
      </c>
      <c r="E252" s="7">
        <v>46368391</v>
      </c>
      <c r="F252" s="7">
        <v>92.362221787496296</v>
      </c>
    </row>
    <row r="253" spans="1:6">
      <c r="A253" s="22" t="s">
        <v>140</v>
      </c>
      <c r="B253" s="16" t="s">
        <v>141</v>
      </c>
      <c r="C253" s="25">
        <v>50202767</v>
      </c>
      <c r="D253" s="25">
        <v>50202767</v>
      </c>
      <c r="E253" s="25">
        <v>46368391</v>
      </c>
      <c r="F253" s="25">
        <v>92.362221787496296</v>
      </c>
    </row>
    <row r="254" spans="1:6">
      <c r="A254" s="22" t="s">
        <v>150</v>
      </c>
      <c r="B254" s="16" t="s">
        <v>151</v>
      </c>
      <c r="C254" s="25">
        <v>50202767</v>
      </c>
      <c r="D254" s="25">
        <v>50202767</v>
      </c>
      <c r="E254" s="25">
        <v>46368391</v>
      </c>
      <c r="F254" s="25">
        <v>92.362221787496296</v>
      </c>
    </row>
    <row r="255" spans="1:6" ht="31.2">
      <c r="A255" s="22" t="s">
        <v>157</v>
      </c>
      <c r="B255" s="16" t="s">
        <v>158</v>
      </c>
      <c r="C255" s="25">
        <v>50202767</v>
      </c>
      <c r="D255" s="25">
        <v>50202767</v>
      </c>
      <c r="E255" s="25">
        <v>46368391</v>
      </c>
      <c r="F255" s="25">
        <v>92.362221787496296</v>
      </c>
    </row>
    <row r="256" spans="1:6">
      <c r="A256" s="21" t="s">
        <v>223</v>
      </c>
      <c r="B256" s="15" t="s">
        <v>122</v>
      </c>
      <c r="C256" s="24">
        <v>3300000</v>
      </c>
      <c r="D256" s="24">
        <v>3300000</v>
      </c>
      <c r="E256" s="24">
        <v>1800000</v>
      </c>
      <c r="F256" s="24">
        <v>54.54545454545454</v>
      </c>
    </row>
    <row r="257" spans="1:6">
      <c r="A257" s="22" t="s">
        <v>140</v>
      </c>
      <c r="B257" s="16" t="s">
        <v>141</v>
      </c>
      <c r="C257" s="25">
        <v>3300000</v>
      </c>
      <c r="D257" s="25">
        <v>3300000</v>
      </c>
      <c r="E257" s="25">
        <v>1800000</v>
      </c>
      <c r="F257" s="25">
        <v>54.54545454545454</v>
      </c>
    </row>
    <row r="258" spans="1:6">
      <c r="A258" s="22" t="s">
        <v>150</v>
      </c>
      <c r="B258" s="16" t="s">
        <v>151</v>
      </c>
      <c r="C258" s="25">
        <v>3300000</v>
      </c>
      <c r="D258" s="25">
        <v>3300000</v>
      </c>
      <c r="E258" s="25">
        <v>1800000</v>
      </c>
      <c r="F258" s="25">
        <v>54.54545454545454</v>
      </c>
    </row>
    <row r="259" spans="1:6" ht="31.2">
      <c r="A259" s="22" t="s">
        <v>157</v>
      </c>
      <c r="B259" s="16" t="s">
        <v>158</v>
      </c>
      <c r="C259" s="25">
        <v>3300000</v>
      </c>
      <c r="D259" s="25">
        <v>3300000</v>
      </c>
      <c r="E259" s="25">
        <v>1800000</v>
      </c>
      <c r="F259" s="25">
        <v>54.54545454545454</v>
      </c>
    </row>
    <row r="260" spans="1:6" ht="46.8">
      <c r="A260" s="21" t="s">
        <v>123</v>
      </c>
      <c r="B260" s="15" t="s">
        <v>124</v>
      </c>
      <c r="C260" s="24">
        <v>46902767</v>
      </c>
      <c r="D260" s="24">
        <v>46902767</v>
      </c>
      <c r="E260" s="24">
        <v>44568391</v>
      </c>
      <c r="F260" s="24">
        <v>95.022946087594363</v>
      </c>
    </row>
    <row r="261" spans="1:6">
      <c r="A261" s="22" t="s">
        <v>140</v>
      </c>
      <c r="B261" s="16" t="s">
        <v>141</v>
      </c>
      <c r="C261" s="25">
        <v>46902767</v>
      </c>
      <c r="D261" s="25">
        <v>46902767</v>
      </c>
      <c r="E261" s="25">
        <v>44568391</v>
      </c>
      <c r="F261" s="25">
        <v>95.022946087594363</v>
      </c>
    </row>
    <row r="262" spans="1:6">
      <c r="A262" s="22" t="s">
        <v>150</v>
      </c>
      <c r="B262" s="16" t="s">
        <v>151</v>
      </c>
      <c r="C262" s="25">
        <v>46902767</v>
      </c>
      <c r="D262" s="25">
        <v>46902767</v>
      </c>
      <c r="E262" s="25">
        <v>44568391</v>
      </c>
      <c r="F262" s="25">
        <v>95.022946087594363</v>
      </c>
    </row>
    <row r="263" spans="1:6" ht="31.2">
      <c r="A263" s="22" t="s">
        <v>157</v>
      </c>
      <c r="B263" s="16" t="s">
        <v>158</v>
      </c>
      <c r="C263" s="25">
        <v>46902767</v>
      </c>
      <c r="D263" s="25">
        <v>46902767</v>
      </c>
      <c r="E263" s="25">
        <v>44568391</v>
      </c>
      <c r="F263" s="25">
        <v>95.022946087594363</v>
      </c>
    </row>
    <row r="264" spans="1:6" s="6" customFormat="1" ht="17.399999999999999">
      <c r="A264" s="26" t="s">
        <v>125</v>
      </c>
      <c r="B264" s="27"/>
      <c r="C264" s="28">
        <v>339981746.68000001</v>
      </c>
      <c r="D264" s="28">
        <v>274009658.50999999</v>
      </c>
      <c r="E264" s="28">
        <v>87852097.039999992</v>
      </c>
      <c r="F264" s="28">
        <v>32.061678963332533</v>
      </c>
    </row>
    <row r="265" spans="1:6">
      <c r="A265" s="22" t="s">
        <v>3</v>
      </c>
      <c r="B265" s="16" t="s">
        <v>4</v>
      </c>
      <c r="C265" s="25">
        <v>860000</v>
      </c>
      <c r="D265" s="25">
        <v>450000</v>
      </c>
      <c r="E265" s="25">
        <v>279999</v>
      </c>
      <c r="F265" s="25">
        <v>62.222000000000001</v>
      </c>
    </row>
    <row r="266" spans="1:6">
      <c r="A266" s="22" t="s">
        <v>13</v>
      </c>
      <c r="B266" s="16" t="s">
        <v>14</v>
      </c>
      <c r="C266" s="25">
        <v>860000</v>
      </c>
      <c r="D266" s="25">
        <v>450000</v>
      </c>
      <c r="E266" s="25">
        <v>279999</v>
      </c>
      <c r="F266" s="25">
        <v>62.222000000000001</v>
      </c>
    </row>
    <row r="267" spans="1:6">
      <c r="A267" s="22" t="s">
        <v>15</v>
      </c>
      <c r="B267" s="16" t="s">
        <v>16</v>
      </c>
      <c r="C267" s="25">
        <v>50000</v>
      </c>
      <c r="D267" s="25">
        <v>50000</v>
      </c>
      <c r="E267" s="25">
        <v>0</v>
      </c>
      <c r="F267" s="25">
        <v>0</v>
      </c>
    </row>
    <row r="268" spans="1:6">
      <c r="A268" s="22" t="s">
        <v>19</v>
      </c>
      <c r="B268" s="16" t="s">
        <v>20</v>
      </c>
      <c r="C268" s="25">
        <v>130000</v>
      </c>
      <c r="D268" s="25">
        <v>120000</v>
      </c>
      <c r="E268" s="25">
        <v>0</v>
      </c>
      <c r="F268" s="25">
        <v>0</v>
      </c>
    </row>
    <row r="269" spans="1:6" ht="31.2">
      <c r="A269" s="22" t="s">
        <v>29</v>
      </c>
      <c r="B269" s="16" t="s">
        <v>30</v>
      </c>
      <c r="C269" s="25">
        <v>680000</v>
      </c>
      <c r="D269" s="25">
        <v>280000</v>
      </c>
      <c r="E269" s="25">
        <v>279999</v>
      </c>
      <c r="F269" s="25">
        <v>99.999642857142859</v>
      </c>
    </row>
    <row r="270" spans="1:6" ht="31.2">
      <c r="A270" s="22" t="s">
        <v>172</v>
      </c>
      <c r="B270" s="16" t="s">
        <v>173</v>
      </c>
      <c r="C270" s="25">
        <v>660000</v>
      </c>
      <c r="D270" s="25">
        <v>260000</v>
      </c>
      <c r="E270" s="25">
        <v>259999</v>
      </c>
      <c r="F270" s="25">
        <v>99.999615384615382</v>
      </c>
    </row>
    <row r="271" spans="1:6" ht="46.8">
      <c r="A271" s="22" t="s">
        <v>31</v>
      </c>
      <c r="B271" s="16" t="s">
        <v>32</v>
      </c>
      <c r="C271" s="25">
        <v>20000</v>
      </c>
      <c r="D271" s="25">
        <v>20000</v>
      </c>
      <c r="E271" s="25">
        <v>20000</v>
      </c>
      <c r="F271" s="25">
        <v>100</v>
      </c>
    </row>
    <row r="272" spans="1:6">
      <c r="A272" s="22" t="s">
        <v>140</v>
      </c>
      <c r="B272" s="16" t="s">
        <v>141</v>
      </c>
      <c r="C272" s="25">
        <v>339121746.68000001</v>
      </c>
      <c r="D272" s="25">
        <v>273559658.50999999</v>
      </c>
      <c r="E272" s="25">
        <v>87572098.039999992</v>
      </c>
      <c r="F272" s="25">
        <v>32.01206585685177</v>
      </c>
    </row>
    <row r="273" spans="1:6">
      <c r="A273" s="22" t="s">
        <v>142</v>
      </c>
      <c r="B273" s="16" t="s">
        <v>143</v>
      </c>
      <c r="C273" s="25">
        <v>194329945.36000001</v>
      </c>
      <c r="D273" s="25">
        <v>134847714.36000001</v>
      </c>
      <c r="E273" s="25">
        <v>16062393.309999999</v>
      </c>
      <c r="F273" s="25">
        <v>11.91150579469117</v>
      </c>
    </row>
    <row r="274" spans="1:6" ht="31.2">
      <c r="A274" s="22" t="s">
        <v>144</v>
      </c>
      <c r="B274" s="16" t="s">
        <v>145</v>
      </c>
      <c r="C274" s="25">
        <v>6355207</v>
      </c>
      <c r="D274" s="25">
        <v>6355207</v>
      </c>
      <c r="E274" s="25">
        <v>1312450</v>
      </c>
      <c r="F274" s="25">
        <v>20.651569649894959</v>
      </c>
    </row>
    <row r="275" spans="1:6">
      <c r="A275" s="22" t="s">
        <v>230</v>
      </c>
      <c r="B275" s="16" t="s">
        <v>231</v>
      </c>
      <c r="C275" s="25">
        <v>148165918</v>
      </c>
      <c r="D275" s="25">
        <v>94957618</v>
      </c>
      <c r="E275" s="25">
        <v>250000</v>
      </c>
      <c r="F275" s="25">
        <v>0.26327534879823966</v>
      </c>
    </row>
    <row r="276" spans="1:6">
      <c r="A276" s="22" t="s">
        <v>232</v>
      </c>
      <c r="B276" s="16" t="s">
        <v>233</v>
      </c>
      <c r="C276" s="25">
        <v>148165918</v>
      </c>
      <c r="D276" s="25">
        <v>94957618</v>
      </c>
      <c r="E276" s="25">
        <v>250000</v>
      </c>
      <c r="F276" s="25">
        <v>0.26327534879823966</v>
      </c>
    </row>
    <row r="277" spans="1:6">
      <c r="A277" s="22" t="s">
        <v>146</v>
      </c>
      <c r="B277" s="16" t="s">
        <v>147</v>
      </c>
      <c r="C277" s="25">
        <v>32861160.359999999</v>
      </c>
      <c r="D277" s="25">
        <v>26587229.359999999</v>
      </c>
      <c r="E277" s="25">
        <v>14377360.210000001</v>
      </c>
      <c r="F277" s="25">
        <v>54.076188290723046</v>
      </c>
    </row>
    <row r="278" spans="1:6">
      <c r="A278" s="22" t="s">
        <v>234</v>
      </c>
      <c r="B278" s="16" t="s">
        <v>235</v>
      </c>
      <c r="C278" s="25">
        <v>121222</v>
      </c>
      <c r="D278" s="25">
        <v>121222</v>
      </c>
      <c r="E278" s="25">
        <v>73958.34</v>
      </c>
      <c r="F278" s="25">
        <v>61.010658131362291</v>
      </c>
    </row>
    <row r="279" spans="1:6">
      <c r="A279" s="22" t="s">
        <v>148</v>
      </c>
      <c r="B279" s="16" t="s">
        <v>149</v>
      </c>
      <c r="C279" s="25">
        <v>32739938.359999999</v>
      </c>
      <c r="D279" s="25">
        <v>26466007.359999999</v>
      </c>
      <c r="E279" s="25">
        <v>14303401.870000001</v>
      </c>
      <c r="F279" s="25">
        <v>54.04442640493545</v>
      </c>
    </row>
    <row r="280" spans="1:6">
      <c r="A280" s="22" t="s">
        <v>194</v>
      </c>
      <c r="B280" s="16" t="s">
        <v>236</v>
      </c>
      <c r="C280" s="25">
        <v>6947660</v>
      </c>
      <c r="D280" s="25">
        <v>6947660</v>
      </c>
      <c r="E280" s="25">
        <v>122583.1</v>
      </c>
      <c r="F280" s="25">
        <v>1.7643796616414735</v>
      </c>
    </row>
    <row r="281" spans="1:6">
      <c r="A281" s="22" t="s">
        <v>237</v>
      </c>
      <c r="B281" s="16" t="s">
        <v>238</v>
      </c>
      <c r="C281" s="25">
        <v>6947660</v>
      </c>
      <c r="D281" s="25">
        <v>6947660</v>
      </c>
      <c r="E281" s="25">
        <v>122583.1</v>
      </c>
      <c r="F281" s="25">
        <v>1.7643796616414735</v>
      </c>
    </row>
    <row r="282" spans="1:6">
      <c r="A282" s="22" t="s">
        <v>150</v>
      </c>
      <c r="B282" s="16" t="s">
        <v>151</v>
      </c>
      <c r="C282" s="25">
        <v>144791801.31999999</v>
      </c>
      <c r="D282" s="25">
        <v>138711944.15000001</v>
      </c>
      <c r="E282" s="25">
        <v>71509704.729999989</v>
      </c>
      <c r="F282" s="25">
        <v>51.552665610879899</v>
      </c>
    </row>
    <row r="283" spans="1:6" ht="31.2">
      <c r="A283" s="22" t="s">
        <v>109</v>
      </c>
      <c r="B283" s="16" t="s">
        <v>152</v>
      </c>
      <c r="C283" s="25">
        <v>87985187.319999993</v>
      </c>
      <c r="D283" s="25">
        <v>81905330.150000006</v>
      </c>
      <c r="E283" s="25">
        <v>18541084.710000001</v>
      </c>
      <c r="F283" s="25">
        <v>22.637213812634879</v>
      </c>
    </row>
    <row r="284" spans="1:6" ht="31.2">
      <c r="A284" s="22" t="s">
        <v>157</v>
      </c>
      <c r="B284" s="16" t="s">
        <v>158</v>
      </c>
      <c r="C284" s="25">
        <v>50202767</v>
      </c>
      <c r="D284" s="25">
        <v>50202767</v>
      </c>
      <c r="E284" s="25">
        <v>46368391</v>
      </c>
      <c r="F284" s="25">
        <v>92.362221787496296</v>
      </c>
    </row>
    <row r="285" spans="1:6">
      <c r="A285" s="22" t="s">
        <v>267</v>
      </c>
      <c r="B285" s="16" t="s">
        <v>268</v>
      </c>
      <c r="C285" s="25">
        <v>6603847</v>
      </c>
      <c r="D285" s="25">
        <v>6603847</v>
      </c>
      <c r="E285" s="25">
        <v>6600229.0200000005</v>
      </c>
      <c r="F285" s="25">
        <v>99.94521405477748</v>
      </c>
    </row>
    <row r="287" spans="1:6" ht="18">
      <c r="B287" s="36" t="s">
        <v>133</v>
      </c>
      <c r="C287" s="36"/>
      <c r="D287" s="36"/>
      <c r="E287" s="36"/>
      <c r="F287" s="36"/>
    </row>
  </sheetData>
  <mergeCells count="3">
    <mergeCell ref="A2:F2"/>
    <mergeCell ref="A3:F3"/>
    <mergeCell ref="B287:F287"/>
  </mergeCells>
  <pageMargins left="0.39370078740157483" right="0.39370078740157483" top="0.39370078740157483" bottom="0.39370078740157483" header="0.19685039370078741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zoomScaleNormal="100" zoomScaleSheetLayoutView="100" workbookViewId="0">
      <selection activeCell="I9" sqref="I9"/>
    </sheetView>
  </sheetViews>
  <sheetFormatPr defaultColWidth="9.109375" defaultRowHeight="15.6"/>
  <cols>
    <col min="1" max="1" width="12.33203125" style="1" customWidth="1"/>
    <col min="2" max="2" width="44" style="23" customWidth="1"/>
    <col min="3" max="3" width="18" style="29" customWidth="1"/>
    <col min="4" max="4" width="17" style="29" customWidth="1"/>
    <col min="5" max="5" width="16.6640625" style="29" customWidth="1"/>
    <col min="6" max="6" width="14" style="29" customWidth="1"/>
    <col min="7" max="16384" width="9.109375" style="1"/>
  </cols>
  <sheetData>
    <row r="1" spans="1:6">
      <c r="A1" s="17" t="s">
        <v>159</v>
      </c>
      <c r="B1" s="18"/>
      <c r="C1" s="19"/>
      <c r="D1" s="19"/>
      <c r="E1" s="19"/>
    </row>
    <row r="2" spans="1:6" ht="53.4" customHeight="1">
      <c r="A2" s="40" t="s">
        <v>283</v>
      </c>
      <c r="B2" s="40"/>
      <c r="C2" s="40"/>
      <c r="D2" s="40"/>
      <c r="E2" s="40"/>
      <c r="F2" s="40"/>
    </row>
    <row r="3" spans="1:6">
      <c r="A3" s="41" t="s">
        <v>160</v>
      </c>
      <c r="B3" s="41"/>
      <c r="C3" s="41"/>
      <c r="D3" s="41"/>
      <c r="E3" s="41"/>
      <c r="F3" s="41"/>
    </row>
    <row r="5" spans="1:6" ht="72" customHeight="1">
      <c r="A5" s="2" t="s">
        <v>164</v>
      </c>
      <c r="B5" s="2" t="s">
        <v>1</v>
      </c>
      <c r="C5" s="2" t="s">
        <v>163</v>
      </c>
      <c r="D5" s="2" t="s">
        <v>281</v>
      </c>
      <c r="E5" s="2" t="s">
        <v>282</v>
      </c>
      <c r="F5" s="2" t="s">
        <v>275</v>
      </c>
    </row>
    <row r="6" spans="1: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spans="1:6" ht="31.2">
      <c r="A7" s="3" t="s">
        <v>2</v>
      </c>
      <c r="B7" s="4" t="s">
        <v>126</v>
      </c>
      <c r="C7" s="7">
        <v>138600</v>
      </c>
      <c r="D7" s="7">
        <v>103950</v>
      </c>
      <c r="E7" s="7">
        <f>E8+E13</f>
        <v>3401561.6</v>
      </c>
      <c r="F7" s="32" t="s">
        <v>286</v>
      </c>
    </row>
    <row r="8" spans="1:6">
      <c r="A8" s="22" t="s">
        <v>3</v>
      </c>
      <c r="B8" s="16" t="s">
        <v>4</v>
      </c>
      <c r="C8" s="25">
        <v>138600</v>
      </c>
      <c r="D8" s="25">
        <v>103950</v>
      </c>
      <c r="E8" s="25">
        <f>E9+E12</f>
        <v>614933.66</v>
      </c>
      <c r="F8" s="31" t="s">
        <v>286</v>
      </c>
    </row>
    <row r="9" spans="1:6">
      <c r="A9" s="22" t="s">
        <v>13</v>
      </c>
      <c r="B9" s="16" t="s">
        <v>14</v>
      </c>
      <c r="C9" s="25">
        <v>135000</v>
      </c>
      <c r="D9" s="25">
        <v>101250</v>
      </c>
      <c r="E9" s="25">
        <f>E10+E11</f>
        <v>612115.62</v>
      </c>
      <c r="F9" s="31" t="s">
        <v>286</v>
      </c>
    </row>
    <row r="10" spans="1:6">
      <c r="A10" s="22" t="s">
        <v>15</v>
      </c>
      <c r="B10" s="16" t="s">
        <v>16</v>
      </c>
      <c r="C10" s="25">
        <v>100002</v>
      </c>
      <c r="D10" s="25">
        <v>75001.5</v>
      </c>
      <c r="E10" s="25">
        <f>29794.7+528502.75</f>
        <v>558297.44999999995</v>
      </c>
      <c r="F10" s="31" t="s">
        <v>286</v>
      </c>
    </row>
    <row r="11" spans="1:6">
      <c r="A11" s="22" t="s">
        <v>19</v>
      </c>
      <c r="B11" s="16" t="s">
        <v>20</v>
      </c>
      <c r="C11" s="25">
        <v>34998</v>
      </c>
      <c r="D11" s="25">
        <v>26248.5</v>
      </c>
      <c r="E11" s="25">
        <f>18969.8+34848.37</f>
        <v>53818.17</v>
      </c>
      <c r="F11" s="31" t="s">
        <v>286</v>
      </c>
    </row>
    <row r="12" spans="1:6">
      <c r="A12" s="22" t="s">
        <v>37</v>
      </c>
      <c r="B12" s="16" t="s">
        <v>38</v>
      </c>
      <c r="C12" s="25">
        <v>3600</v>
      </c>
      <c r="D12" s="25">
        <v>2700</v>
      </c>
      <c r="E12" s="25">
        <v>2818.04</v>
      </c>
      <c r="F12" s="31" t="s">
        <v>286</v>
      </c>
    </row>
    <row r="13" spans="1:6">
      <c r="A13" s="22" t="s">
        <v>140</v>
      </c>
      <c r="B13" s="16" t="s">
        <v>141</v>
      </c>
      <c r="C13" s="25">
        <f>C14</f>
        <v>0</v>
      </c>
      <c r="D13" s="25">
        <f t="shared" ref="D13:E14" si="0">D14</f>
        <v>0</v>
      </c>
      <c r="E13" s="25">
        <f t="shared" si="0"/>
        <v>2786627.94</v>
      </c>
      <c r="F13" s="31">
        <v>0</v>
      </c>
    </row>
    <row r="14" spans="1:6">
      <c r="A14" s="22" t="s">
        <v>142</v>
      </c>
      <c r="B14" s="16" t="s">
        <v>143</v>
      </c>
      <c r="C14" s="25">
        <f>C15</f>
        <v>0</v>
      </c>
      <c r="D14" s="25">
        <f t="shared" si="0"/>
        <v>0</v>
      </c>
      <c r="E14" s="25">
        <f t="shared" si="0"/>
        <v>2786627.94</v>
      </c>
      <c r="F14" s="31">
        <v>0</v>
      </c>
    </row>
    <row r="15" spans="1:6" ht="31.2">
      <c r="A15" s="22" t="s">
        <v>144</v>
      </c>
      <c r="B15" s="16" t="s">
        <v>145</v>
      </c>
      <c r="C15" s="25">
        <v>0</v>
      </c>
      <c r="D15" s="25">
        <v>0</v>
      </c>
      <c r="E15" s="25">
        <f>2786627.94</f>
        <v>2786627.94</v>
      </c>
      <c r="F15" s="31">
        <v>0</v>
      </c>
    </row>
    <row r="16" spans="1:6" ht="78">
      <c r="A16" s="21" t="s">
        <v>39</v>
      </c>
      <c r="B16" s="15" t="s">
        <v>40</v>
      </c>
      <c r="C16" s="24">
        <v>138600</v>
      </c>
      <c r="D16" s="24">
        <v>103950</v>
      </c>
      <c r="E16" s="24">
        <f>E17+E22</f>
        <v>3401561.6</v>
      </c>
      <c r="F16" s="30" t="s">
        <v>286</v>
      </c>
    </row>
    <row r="17" spans="1:6">
      <c r="A17" s="22" t="s">
        <v>3</v>
      </c>
      <c r="B17" s="16" t="s">
        <v>4</v>
      </c>
      <c r="C17" s="25">
        <v>138600</v>
      </c>
      <c r="D17" s="25">
        <v>103950</v>
      </c>
      <c r="E17" s="25">
        <f>E18+E21</f>
        <v>614933.66</v>
      </c>
      <c r="F17" s="31" t="s">
        <v>286</v>
      </c>
    </row>
    <row r="18" spans="1:6">
      <c r="A18" s="22" t="s">
        <v>13</v>
      </c>
      <c r="B18" s="16" t="s">
        <v>14</v>
      </c>
      <c r="C18" s="25">
        <v>135000</v>
      </c>
      <c r="D18" s="25">
        <v>101250</v>
      </c>
      <c r="E18" s="25">
        <f>E19+E20</f>
        <v>612115.62</v>
      </c>
      <c r="F18" s="31" t="s">
        <v>286</v>
      </c>
    </row>
    <row r="19" spans="1:6">
      <c r="A19" s="22" t="s">
        <v>15</v>
      </c>
      <c r="B19" s="16" t="s">
        <v>16</v>
      </c>
      <c r="C19" s="25">
        <v>100002</v>
      </c>
      <c r="D19" s="25">
        <v>75001.5</v>
      </c>
      <c r="E19" s="25">
        <f>29794.7+528502.75</f>
        <v>558297.44999999995</v>
      </c>
      <c r="F19" s="31" t="s">
        <v>286</v>
      </c>
    </row>
    <row r="20" spans="1:6">
      <c r="A20" s="22" t="s">
        <v>19</v>
      </c>
      <c r="B20" s="16" t="s">
        <v>20</v>
      </c>
      <c r="C20" s="25">
        <v>34998</v>
      </c>
      <c r="D20" s="25">
        <v>26248.5</v>
      </c>
      <c r="E20" s="25">
        <f>18969.8+34848.37</f>
        <v>53818.17</v>
      </c>
      <c r="F20" s="31" t="s">
        <v>286</v>
      </c>
    </row>
    <row r="21" spans="1:6">
      <c r="A21" s="22" t="s">
        <v>37</v>
      </c>
      <c r="B21" s="16" t="s">
        <v>38</v>
      </c>
      <c r="C21" s="25">
        <v>3600</v>
      </c>
      <c r="D21" s="25">
        <v>2700</v>
      </c>
      <c r="E21" s="25">
        <v>2818.04</v>
      </c>
      <c r="F21" s="31" t="s">
        <v>286</v>
      </c>
    </row>
    <row r="22" spans="1:6">
      <c r="A22" s="22" t="s">
        <v>140</v>
      </c>
      <c r="B22" s="16" t="s">
        <v>141</v>
      </c>
      <c r="C22" s="25">
        <f>C23</f>
        <v>0</v>
      </c>
      <c r="D22" s="25">
        <f t="shared" ref="D22:E23" si="1">D23</f>
        <v>0</v>
      </c>
      <c r="E22" s="25">
        <f t="shared" si="1"/>
        <v>2786627.94</v>
      </c>
      <c r="F22" s="31">
        <v>0</v>
      </c>
    </row>
    <row r="23" spans="1:6">
      <c r="A23" s="22" t="s">
        <v>142</v>
      </c>
      <c r="B23" s="16" t="s">
        <v>143</v>
      </c>
      <c r="C23" s="25">
        <f>C24</f>
        <v>0</v>
      </c>
      <c r="D23" s="25">
        <f t="shared" si="1"/>
        <v>0</v>
      </c>
      <c r="E23" s="25">
        <f t="shared" si="1"/>
        <v>2786627.94</v>
      </c>
      <c r="F23" s="31">
        <v>0</v>
      </c>
    </row>
    <row r="24" spans="1:6" ht="31.2">
      <c r="A24" s="22" t="s">
        <v>144</v>
      </c>
      <c r="B24" s="16" t="s">
        <v>145</v>
      </c>
      <c r="C24" s="25">
        <v>0</v>
      </c>
      <c r="D24" s="25">
        <v>0</v>
      </c>
      <c r="E24" s="25">
        <v>2786627.94</v>
      </c>
      <c r="F24" s="31">
        <v>0</v>
      </c>
    </row>
    <row r="25" spans="1:6" ht="31.2">
      <c r="A25" s="3" t="s">
        <v>58</v>
      </c>
      <c r="B25" s="4" t="s">
        <v>138</v>
      </c>
      <c r="C25" s="7">
        <v>16500000</v>
      </c>
      <c r="D25" s="7">
        <v>12375000</v>
      </c>
      <c r="E25" s="7">
        <f>E26+E32</f>
        <v>13231795.780000001</v>
      </c>
      <c r="F25" s="32" t="s">
        <v>286</v>
      </c>
    </row>
    <row r="26" spans="1:6">
      <c r="A26" s="22" t="s">
        <v>3</v>
      </c>
      <c r="B26" s="16" t="s">
        <v>4</v>
      </c>
      <c r="C26" s="25">
        <v>16500000</v>
      </c>
      <c r="D26" s="25">
        <v>12375000</v>
      </c>
      <c r="E26" s="25">
        <f>E27+E31</f>
        <v>8819621.370000001</v>
      </c>
      <c r="F26" s="31">
        <f t="shared" ref="F26:F30" si="2">E26/D26*100</f>
        <v>71.269667636363636</v>
      </c>
    </row>
    <row r="27" spans="1:6">
      <c r="A27" s="22" t="s">
        <v>13</v>
      </c>
      <c r="B27" s="16" t="s">
        <v>14</v>
      </c>
      <c r="C27" s="25">
        <v>16493000</v>
      </c>
      <c r="D27" s="25">
        <v>12369750</v>
      </c>
      <c r="E27" s="25">
        <f>E28+E29+E30</f>
        <v>8812432.7000000011</v>
      </c>
      <c r="F27" s="31">
        <f t="shared" si="2"/>
        <v>71.241801168172373</v>
      </c>
    </row>
    <row r="28" spans="1:6">
      <c r="A28" s="22" t="s">
        <v>15</v>
      </c>
      <c r="B28" s="16" t="s">
        <v>16</v>
      </c>
      <c r="C28" s="25">
        <v>243000</v>
      </c>
      <c r="D28" s="25">
        <v>182250</v>
      </c>
      <c r="E28" s="25">
        <f>23940+7584221.78</f>
        <v>7608161.7800000003</v>
      </c>
      <c r="F28" s="31" t="s">
        <v>286</v>
      </c>
    </row>
    <row r="29" spans="1:6">
      <c r="A29" s="22" t="s">
        <v>17</v>
      </c>
      <c r="B29" s="16" t="s">
        <v>18</v>
      </c>
      <c r="C29" s="25">
        <v>16100000</v>
      </c>
      <c r="D29" s="25">
        <v>12075000</v>
      </c>
      <c r="E29" s="25">
        <v>1151901</v>
      </c>
      <c r="F29" s="31">
        <f t="shared" si="2"/>
        <v>9.5395527950310566</v>
      </c>
    </row>
    <row r="30" spans="1:6">
      <c r="A30" s="22" t="s">
        <v>21</v>
      </c>
      <c r="B30" s="16" t="s">
        <v>22</v>
      </c>
      <c r="C30" s="25">
        <v>150000</v>
      </c>
      <c r="D30" s="25">
        <v>112500</v>
      </c>
      <c r="E30" s="25">
        <v>52369.919999999998</v>
      </c>
      <c r="F30" s="31">
        <f t="shared" si="2"/>
        <v>46.55104</v>
      </c>
    </row>
    <row r="31" spans="1:6">
      <c r="A31" s="22" t="s">
        <v>37</v>
      </c>
      <c r="B31" s="16" t="s">
        <v>38</v>
      </c>
      <c r="C31" s="25">
        <v>7000</v>
      </c>
      <c r="D31" s="25">
        <v>5250</v>
      </c>
      <c r="E31" s="25">
        <v>7188.67</v>
      </c>
      <c r="F31" s="31" t="s">
        <v>286</v>
      </c>
    </row>
    <row r="32" spans="1:6">
      <c r="A32" s="22" t="s">
        <v>140</v>
      </c>
      <c r="B32" s="16" t="s">
        <v>141</v>
      </c>
      <c r="C32" s="25">
        <v>0</v>
      </c>
      <c r="D32" s="25">
        <v>0</v>
      </c>
      <c r="E32" s="25">
        <f>E33</f>
        <v>4412174.41</v>
      </c>
      <c r="F32" s="31">
        <v>0</v>
      </c>
    </row>
    <row r="33" spans="1:6">
      <c r="A33" s="22" t="s">
        <v>142</v>
      </c>
      <c r="B33" s="16" t="s">
        <v>143</v>
      </c>
      <c r="C33" s="25">
        <v>0</v>
      </c>
      <c r="D33" s="25">
        <v>0</v>
      </c>
      <c r="E33" s="25">
        <f>E34</f>
        <v>4412174.41</v>
      </c>
      <c r="F33" s="31">
        <v>0</v>
      </c>
    </row>
    <row r="34" spans="1:6" ht="31.2">
      <c r="A34" s="22" t="s">
        <v>144</v>
      </c>
      <c r="B34" s="16" t="s">
        <v>145</v>
      </c>
      <c r="C34" s="25">
        <v>0</v>
      </c>
      <c r="D34" s="25">
        <v>0</v>
      </c>
      <c r="E34" s="25">
        <f>49989+4362185.41</f>
        <v>4412174.41</v>
      </c>
      <c r="F34" s="31">
        <v>0</v>
      </c>
    </row>
    <row r="35" spans="1:6">
      <c r="A35" s="21" t="s">
        <v>61</v>
      </c>
      <c r="B35" s="15" t="s">
        <v>62</v>
      </c>
      <c r="C35" s="24">
        <v>16100000</v>
      </c>
      <c r="D35" s="24">
        <v>12075000</v>
      </c>
      <c r="E35" s="24">
        <f>E36+E40</f>
        <v>1275449.22</v>
      </c>
      <c r="F35" s="24">
        <f>E35/D35*100</f>
        <v>10.56272645962733</v>
      </c>
    </row>
    <row r="36" spans="1:6">
      <c r="A36" s="22" t="s">
        <v>3</v>
      </c>
      <c r="B36" s="16" t="s">
        <v>4</v>
      </c>
      <c r="C36" s="25">
        <v>16100000</v>
      </c>
      <c r="D36" s="25">
        <v>12075000</v>
      </c>
      <c r="E36" s="25">
        <f>E37</f>
        <v>1254149.22</v>
      </c>
      <c r="F36" s="11">
        <f t="shared" ref="F36:F39" si="3">E36/D36*100</f>
        <v>10.386328944099379</v>
      </c>
    </row>
    <row r="37" spans="1:6">
      <c r="A37" s="22" t="s">
        <v>13</v>
      </c>
      <c r="B37" s="16" t="s">
        <v>14</v>
      </c>
      <c r="C37" s="25">
        <v>16100000</v>
      </c>
      <c r="D37" s="25">
        <v>12075000</v>
      </c>
      <c r="E37" s="25">
        <f>E38+E39</f>
        <v>1254149.22</v>
      </c>
      <c r="F37" s="11">
        <f t="shared" si="3"/>
        <v>10.386328944099379</v>
      </c>
    </row>
    <row r="38" spans="1:6">
      <c r="A38" s="22" t="s">
        <v>15</v>
      </c>
      <c r="B38" s="16" t="s">
        <v>16</v>
      </c>
      <c r="C38" s="25">
        <v>0</v>
      </c>
      <c r="D38" s="25">
        <v>0</v>
      </c>
      <c r="E38" s="25">
        <v>102248.22</v>
      </c>
      <c r="F38" s="11">
        <v>0</v>
      </c>
    </row>
    <row r="39" spans="1:6">
      <c r="A39" s="22" t="s">
        <v>17</v>
      </c>
      <c r="B39" s="16" t="s">
        <v>18</v>
      </c>
      <c r="C39" s="25">
        <v>16100000</v>
      </c>
      <c r="D39" s="25">
        <v>12075000</v>
      </c>
      <c r="E39" s="25">
        <v>1151901</v>
      </c>
      <c r="F39" s="11">
        <f t="shared" si="3"/>
        <v>9.5395527950310566</v>
      </c>
    </row>
    <row r="40" spans="1:6">
      <c r="A40" s="22" t="s">
        <v>140</v>
      </c>
      <c r="B40" s="16" t="s">
        <v>141</v>
      </c>
      <c r="C40" s="25">
        <f>C41</f>
        <v>0</v>
      </c>
      <c r="D40" s="25">
        <f>D41</f>
        <v>0</v>
      </c>
      <c r="E40" s="25">
        <f>E41</f>
        <v>21300</v>
      </c>
      <c r="F40" s="11">
        <v>0</v>
      </c>
    </row>
    <row r="41" spans="1:6">
      <c r="A41" s="22" t="s">
        <v>142</v>
      </c>
      <c r="B41" s="16" t="s">
        <v>143</v>
      </c>
      <c r="C41" s="25">
        <f>C42</f>
        <v>0</v>
      </c>
      <c r="D41" s="25">
        <f t="shared" ref="D41:E41" si="4">D42</f>
        <v>0</v>
      </c>
      <c r="E41" s="25">
        <f t="shared" si="4"/>
        <v>21300</v>
      </c>
      <c r="F41" s="11">
        <v>0</v>
      </c>
    </row>
    <row r="42" spans="1:6" ht="31.2">
      <c r="A42" s="22" t="s">
        <v>144</v>
      </c>
      <c r="B42" s="16" t="s">
        <v>145</v>
      </c>
      <c r="C42" s="25">
        <v>0</v>
      </c>
      <c r="D42" s="25">
        <v>0</v>
      </c>
      <c r="E42" s="25">
        <f>21300</f>
        <v>21300</v>
      </c>
      <c r="F42" s="11">
        <v>0</v>
      </c>
    </row>
    <row r="43" spans="1:6" ht="46.8">
      <c r="A43" s="21" t="s">
        <v>63</v>
      </c>
      <c r="B43" s="15" t="s">
        <v>64</v>
      </c>
      <c r="C43" s="24">
        <v>197000</v>
      </c>
      <c r="D43" s="24">
        <v>147750</v>
      </c>
      <c r="E43" s="24">
        <f>E44+E48</f>
        <v>4074578.9</v>
      </c>
      <c r="F43" s="30" t="s">
        <v>286</v>
      </c>
    </row>
    <row r="44" spans="1:6">
      <c r="A44" s="22" t="s">
        <v>3</v>
      </c>
      <c r="B44" s="16" t="s">
        <v>4</v>
      </c>
      <c r="C44" s="25">
        <v>197000</v>
      </c>
      <c r="D44" s="25">
        <v>147750</v>
      </c>
      <c r="E44" s="25">
        <f>E45+E47</f>
        <v>476958.1</v>
      </c>
      <c r="F44" s="31" t="s">
        <v>286</v>
      </c>
    </row>
    <row r="45" spans="1:6">
      <c r="A45" s="22" t="s">
        <v>13</v>
      </c>
      <c r="B45" s="16" t="s">
        <v>14</v>
      </c>
      <c r="C45" s="25">
        <v>190000</v>
      </c>
      <c r="D45" s="25">
        <v>142500</v>
      </c>
      <c r="E45" s="25">
        <f>E46</f>
        <v>470368</v>
      </c>
      <c r="F45" s="31" t="s">
        <v>286</v>
      </c>
    </row>
    <row r="46" spans="1:6">
      <c r="A46" s="22" t="s">
        <v>15</v>
      </c>
      <c r="B46" s="16" t="s">
        <v>16</v>
      </c>
      <c r="C46" s="25">
        <v>190000</v>
      </c>
      <c r="D46" s="25">
        <v>142500</v>
      </c>
      <c r="E46" s="25">
        <f>470368</f>
        <v>470368</v>
      </c>
      <c r="F46" s="31" t="s">
        <v>286</v>
      </c>
    </row>
    <row r="47" spans="1:6">
      <c r="A47" s="22" t="s">
        <v>37</v>
      </c>
      <c r="B47" s="16" t="s">
        <v>38</v>
      </c>
      <c r="C47" s="25">
        <v>7000</v>
      </c>
      <c r="D47" s="25">
        <v>5250</v>
      </c>
      <c r="E47" s="25">
        <v>6590.1</v>
      </c>
      <c r="F47" s="31" t="s">
        <v>286</v>
      </c>
    </row>
    <row r="48" spans="1:6">
      <c r="A48" s="22" t="s">
        <v>140</v>
      </c>
      <c r="B48" s="16" t="s">
        <v>141</v>
      </c>
      <c r="C48" s="25">
        <v>0</v>
      </c>
      <c r="D48" s="25">
        <v>0</v>
      </c>
      <c r="E48" s="25">
        <f>E49</f>
        <v>3597620.8</v>
      </c>
      <c r="F48" s="11">
        <v>0</v>
      </c>
    </row>
    <row r="49" spans="1:6">
      <c r="A49" s="22" t="s">
        <v>142</v>
      </c>
      <c r="B49" s="16" t="s">
        <v>143</v>
      </c>
      <c r="C49" s="25">
        <v>0</v>
      </c>
      <c r="D49" s="25">
        <v>0</v>
      </c>
      <c r="E49" s="25">
        <f>E50</f>
        <v>3597620.8</v>
      </c>
      <c r="F49" s="11">
        <v>0</v>
      </c>
    </row>
    <row r="50" spans="1:6" ht="31.2">
      <c r="A50" s="22" t="s">
        <v>144</v>
      </c>
      <c r="B50" s="16" t="s">
        <v>145</v>
      </c>
      <c r="C50" s="25">
        <v>0</v>
      </c>
      <c r="D50" s="25">
        <v>0</v>
      </c>
      <c r="E50" s="25">
        <f>49989+3547631.8</f>
        <v>3597620.8</v>
      </c>
      <c r="F50" s="11">
        <v>0</v>
      </c>
    </row>
    <row r="51" spans="1:6" ht="78">
      <c r="A51" s="21" t="s">
        <v>187</v>
      </c>
      <c r="B51" s="15" t="s">
        <v>65</v>
      </c>
      <c r="C51" s="24">
        <v>0</v>
      </c>
      <c r="D51" s="24">
        <v>0</v>
      </c>
      <c r="E51" s="24">
        <f>E52+E55</f>
        <v>306296.96999999997</v>
      </c>
      <c r="F51" s="30">
        <v>0</v>
      </c>
    </row>
    <row r="52" spans="1:6">
      <c r="A52" s="22" t="s">
        <v>3</v>
      </c>
      <c r="B52" s="16" t="s">
        <v>4</v>
      </c>
      <c r="C52" s="25">
        <v>0</v>
      </c>
      <c r="D52" s="25">
        <v>0</v>
      </c>
      <c r="E52" s="25">
        <f>E53</f>
        <v>210043</v>
      </c>
      <c r="F52" s="31">
        <v>0</v>
      </c>
    </row>
    <row r="53" spans="1:6">
      <c r="A53" s="22" t="s">
        <v>13</v>
      </c>
      <c r="B53" s="16" t="s">
        <v>14</v>
      </c>
      <c r="C53" s="25">
        <v>0</v>
      </c>
      <c r="D53" s="25">
        <v>0</v>
      </c>
      <c r="E53" s="25">
        <f>E54</f>
        <v>210043</v>
      </c>
      <c r="F53" s="31">
        <v>0</v>
      </c>
    </row>
    <row r="54" spans="1:6">
      <c r="A54" s="22" t="s">
        <v>15</v>
      </c>
      <c r="B54" s="16" t="s">
        <v>16</v>
      </c>
      <c r="C54" s="25">
        <v>0</v>
      </c>
      <c r="D54" s="25">
        <v>0</v>
      </c>
      <c r="E54" s="25">
        <f>3900+206143</f>
        <v>210043</v>
      </c>
      <c r="F54" s="31">
        <v>0</v>
      </c>
    </row>
    <row r="55" spans="1:6">
      <c r="A55" s="22" t="s">
        <v>140</v>
      </c>
      <c r="B55" s="16" t="s">
        <v>141</v>
      </c>
      <c r="C55" s="25">
        <f>C56</f>
        <v>0</v>
      </c>
      <c r="D55" s="25">
        <f t="shared" ref="D55:E56" si="5">D56</f>
        <v>0</v>
      </c>
      <c r="E55" s="25">
        <f t="shared" si="5"/>
        <v>96253.97</v>
      </c>
      <c r="F55" s="31">
        <v>0</v>
      </c>
    </row>
    <row r="56" spans="1:6">
      <c r="A56" s="22" t="s">
        <v>142</v>
      </c>
      <c r="B56" s="16" t="s">
        <v>143</v>
      </c>
      <c r="C56" s="25">
        <f>C57</f>
        <v>0</v>
      </c>
      <c r="D56" s="25">
        <f t="shared" si="5"/>
        <v>0</v>
      </c>
      <c r="E56" s="25">
        <f t="shared" si="5"/>
        <v>96253.97</v>
      </c>
      <c r="F56" s="31">
        <v>0</v>
      </c>
    </row>
    <row r="57" spans="1:6" ht="31.2">
      <c r="A57" s="22" t="s">
        <v>144</v>
      </c>
      <c r="B57" s="16" t="s">
        <v>145</v>
      </c>
      <c r="C57" s="25">
        <v>0</v>
      </c>
      <c r="D57" s="25">
        <v>0</v>
      </c>
      <c r="E57" s="25">
        <f>96253.97</f>
        <v>96253.97</v>
      </c>
      <c r="F57" s="31">
        <v>0</v>
      </c>
    </row>
    <row r="58" spans="1:6" ht="46.8">
      <c r="A58" s="21" t="s">
        <v>68</v>
      </c>
      <c r="B58" s="15" t="s">
        <v>69</v>
      </c>
      <c r="C58" s="24">
        <v>200000</v>
      </c>
      <c r="D58" s="24">
        <v>150000</v>
      </c>
      <c r="E58" s="24">
        <f>E59+E64</f>
        <v>110876.49</v>
      </c>
      <c r="F58" s="24">
        <f>E58/D58*100</f>
        <v>73.917660000000012</v>
      </c>
    </row>
    <row r="59" spans="1:6">
      <c r="A59" s="22" t="s">
        <v>3</v>
      </c>
      <c r="B59" s="16" t="s">
        <v>4</v>
      </c>
      <c r="C59" s="25">
        <v>200000</v>
      </c>
      <c r="D59" s="25">
        <v>150000</v>
      </c>
      <c r="E59" s="25">
        <f>E60+E63</f>
        <v>83977.49</v>
      </c>
      <c r="F59" s="11">
        <f t="shared" ref="F59:F62" si="6">E59/D59*100</f>
        <v>55.984993333333335</v>
      </c>
    </row>
    <row r="60" spans="1:6">
      <c r="A60" s="22" t="s">
        <v>13</v>
      </c>
      <c r="B60" s="16" t="s">
        <v>14</v>
      </c>
      <c r="C60" s="25">
        <v>200000</v>
      </c>
      <c r="D60" s="25">
        <v>150000</v>
      </c>
      <c r="E60" s="25">
        <f>E61+E62</f>
        <v>83378.92</v>
      </c>
      <c r="F60" s="11">
        <f t="shared" si="6"/>
        <v>55.585946666666665</v>
      </c>
    </row>
    <row r="61" spans="1:6">
      <c r="A61" s="22" t="s">
        <v>15</v>
      </c>
      <c r="B61" s="16" t="s">
        <v>16</v>
      </c>
      <c r="C61" s="25">
        <v>50000</v>
      </c>
      <c r="D61" s="25">
        <v>37500</v>
      </c>
      <c r="E61" s="25">
        <f>31009</f>
        <v>31009</v>
      </c>
      <c r="F61" s="11">
        <f t="shared" si="6"/>
        <v>82.690666666666672</v>
      </c>
    </row>
    <row r="62" spans="1:6">
      <c r="A62" s="22" t="s">
        <v>21</v>
      </c>
      <c r="B62" s="16" t="s">
        <v>22</v>
      </c>
      <c r="C62" s="25">
        <v>150000</v>
      </c>
      <c r="D62" s="25">
        <v>112500</v>
      </c>
      <c r="E62" s="25">
        <v>52369.919999999998</v>
      </c>
      <c r="F62" s="11">
        <f t="shared" si="6"/>
        <v>46.55104</v>
      </c>
    </row>
    <row r="63" spans="1:6">
      <c r="A63" s="22" t="s">
        <v>37</v>
      </c>
      <c r="B63" s="16" t="s">
        <v>38</v>
      </c>
      <c r="C63" s="25">
        <v>0</v>
      </c>
      <c r="D63" s="25">
        <v>0</v>
      </c>
      <c r="E63" s="25">
        <v>598.57000000000005</v>
      </c>
      <c r="F63" s="11">
        <v>0</v>
      </c>
    </row>
    <row r="64" spans="1:6">
      <c r="A64" s="22" t="s">
        <v>140</v>
      </c>
      <c r="B64" s="16" t="s">
        <v>141</v>
      </c>
      <c r="C64" s="25">
        <f>C65</f>
        <v>0</v>
      </c>
      <c r="D64" s="25">
        <f t="shared" ref="D64:E65" si="7">D65</f>
        <v>0</v>
      </c>
      <c r="E64" s="25">
        <f t="shared" si="7"/>
        <v>26899</v>
      </c>
      <c r="F64" s="11">
        <v>0</v>
      </c>
    </row>
    <row r="65" spans="1:6">
      <c r="A65" s="22" t="s">
        <v>142</v>
      </c>
      <c r="B65" s="16" t="s">
        <v>143</v>
      </c>
      <c r="C65" s="25">
        <f>C66</f>
        <v>0</v>
      </c>
      <c r="D65" s="25">
        <f t="shared" si="7"/>
        <v>0</v>
      </c>
      <c r="E65" s="25">
        <f t="shared" si="7"/>
        <v>26899</v>
      </c>
      <c r="F65" s="11">
        <v>0</v>
      </c>
    </row>
    <row r="66" spans="1:6" ht="31.2">
      <c r="A66" s="22" t="s">
        <v>144</v>
      </c>
      <c r="B66" s="16" t="s">
        <v>145</v>
      </c>
      <c r="C66" s="25">
        <v>0</v>
      </c>
      <c r="D66" s="25">
        <v>0</v>
      </c>
      <c r="E66" s="25">
        <f>26899</f>
        <v>26899</v>
      </c>
      <c r="F66" s="11">
        <v>0</v>
      </c>
    </row>
    <row r="67" spans="1:6" ht="31.2">
      <c r="A67" s="21" t="s">
        <v>71</v>
      </c>
      <c r="B67" s="15" t="s">
        <v>72</v>
      </c>
      <c r="C67" s="24">
        <v>3000</v>
      </c>
      <c r="D67" s="24">
        <v>2250</v>
      </c>
      <c r="E67" s="24">
        <f>E68+E71</f>
        <v>7444554.1999999993</v>
      </c>
      <c r="F67" s="30" t="s">
        <v>286</v>
      </c>
    </row>
    <row r="68" spans="1:6">
      <c r="A68" s="22" t="s">
        <v>3</v>
      </c>
      <c r="B68" s="16" t="s">
        <v>4</v>
      </c>
      <c r="C68" s="25">
        <v>3000</v>
      </c>
      <c r="D68" s="25">
        <v>2250</v>
      </c>
      <c r="E68" s="25">
        <f>E69</f>
        <v>6774453.5599999996</v>
      </c>
      <c r="F68" s="31" t="s">
        <v>286</v>
      </c>
    </row>
    <row r="69" spans="1:6">
      <c r="A69" s="22" t="s">
        <v>13</v>
      </c>
      <c r="B69" s="16" t="s">
        <v>14</v>
      </c>
      <c r="C69" s="25">
        <v>3000</v>
      </c>
      <c r="D69" s="25">
        <v>2250</v>
      </c>
      <c r="E69" s="25">
        <f>E70</f>
        <v>6774453.5599999996</v>
      </c>
      <c r="F69" s="31" t="s">
        <v>286</v>
      </c>
    </row>
    <row r="70" spans="1:6">
      <c r="A70" s="22" t="s">
        <v>15</v>
      </c>
      <c r="B70" s="16" t="s">
        <v>16</v>
      </c>
      <c r="C70" s="25">
        <v>3000</v>
      </c>
      <c r="D70" s="25">
        <v>2250</v>
      </c>
      <c r="E70" s="25">
        <f>6774453.56</f>
        <v>6774453.5599999996</v>
      </c>
      <c r="F70" s="31" t="s">
        <v>286</v>
      </c>
    </row>
    <row r="71" spans="1:6">
      <c r="A71" s="22" t="s">
        <v>140</v>
      </c>
      <c r="B71" s="16" t="s">
        <v>141</v>
      </c>
      <c r="C71" s="25">
        <f>C72</f>
        <v>0</v>
      </c>
      <c r="D71" s="25">
        <f t="shared" ref="D71:E72" si="8">D72</f>
        <v>0</v>
      </c>
      <c r="E71" s="25">
        <f t="shared" si="8"/>
        <v>670100.64</v>
      </c>
      <c r="F71" s="11">
        <v>0</v>
      </c>
    </row>
    <row r="72" spans="1:6">
      <c r="A72" s="22" t="s">
        <v>142</v>
      </c>
      <c r="B72" s="16" t="s">
        <v>143</v>
      </c>
      <c r="C72" s="25">
        <f>C73</f>
        <v>0</v>
      </c>
      <c r="D72" s="25">
        <f t="shared" si="8"/>
        <v>0</v>
      </c>
      <c r="E72" s="25">
        <f t="shared" si="8"/>
        <v>670100.64</v>
      </c>
      <c r="F72" s="11">
        <v>0</v>
      </c>
    </row>
    <row r="73" spans="1:6" ht="31.2">
      <c r="A73" s="22" t="s">
        <v>144</v>
      </c>
      <c r="B73" s="16" t="s">
        <v>145</v>
      </c>
      <c r="C73" s="25">
        <v>0</v>
      </c>
      <c r="D73" s="25">
        <v>0</v>
      </c>
      <c r="E73" s="25">
        <v>670100.64</v>
      </c>
      <c r="F73" s="11">
        <v>0</v>
      </c>
    </row>
    <row r="74" spans="1:6" ht="31.2">
      <c r="A74" s="21" t="s">
        <v>195</v>
      </c>
      <c r="B74" s="15" t="s">
        <v>77</v>
      </c>
      <c r="C74" s="24">
        <v>0</v>
      </c>
      <c r="D74" s="24">
        <v>0</v>
      </c>
      <c r="E74" s="24">
        <v>20040</v>
      </c>
      <c r="F74" s="24">
        <v>0</v>
      </c>
    </row>
    <row r="75" spans="1:6">
      <c r="A75" s="22" t="s">
        <v>3</v>
      </c>
      <c r="B75" s="16" t="s">
        <v>4</v>
      </c>
      <c r="C75" s="25">
        <v>0</v>
      </c>
      <c r="D75" s="25">
        <v>0</v>
      </c>
      <c r="E75" s="25">
        <v>20040</v>
      </c>
      <c r="F75" s="25">
        <v>0</v>
      </c>
    </row>
    <row r="76" spans="1:6">
      <c r="A76" s="22" t="s">
        <v>13</v>
      </c>
      <c r="B76" s="16" t="s">
        <v>14</v>
      </c>
      <c r="C76" s="25">
        <v>0</v>
      </c>
      <c r="D76" s="25">
        <v>0</v>
      </c>
      <c r="E76" s="25">
        <v>20040</v>
      </c>
      <c r="F76" s="25">
        <v>0</v>
      </c>
    </row>
    <row r="77" spans="1:6">
      <c r="A77" s="22" t="s">
        <v>15</v>
      </c>
      <c r="B77" s="16" t="s">
        <v>16</v>
      </c>
      <c r="C77" s="25">
        <v>0</v>
      </c>
      <c r="D77" s="25">
        <v>0</v>
      </c>
      <c r="E77" s="25">
        <v>20040</v>
      </c>
      <c r="F77" s="25">
        <v>0</v>
      </c>
    </row>
    <row r="78" spans="1:6" ht="46.8">
      <c r="A78" s="3" t="s">
        <v>78</v>
      </c>
      <c r="B78" s="4" t="s">
        <v>127</v>
      </c>
      <c r="C78" s="7">
        <v>56400</v>
      </c>
      <c r="D78" s="7">
        <v>42300</v>
      </c>
      <c r="E78" s="7">
        <f>E79+E83</f>
        <v>709496.17999999993</v>
      </c>
      <c r="F78" s="32" t="s">
        <v>286</v>
      </c>
    </row>
    <row r="79" spans="1:6">
      <c r="A79" s="22" t="s">
        <v>3</v>
      </c>
      <c r="B79" s="16" t="s">
        <v>4</v>
      </c>
      <c r="C79" s="11">
        <f>C80</f>
        <v>0</v>
      </c>
      <c r="D79" s="11">
        <f t="shared" ref="D79:E79" si="9">D80</f>
        <v>0</v>
      </c>
      <c r="E79" s="11">
        <f t="shared" si="9"/>
        <v>686496.17999999993</v>
      </c>
      <c r="F79" s="11">
        <v>0</v>
      </c>
    </row>
    <row r="80" spans="1:6">
      <c r="A80" s="22" t="s">
        <v>13</v>
      </c>
      <c r="B80" s="16" t="s">
        <v>14</v>
      </c>
      <c r="C80" s="11">
        <f>C81+C82</f>
        <v>0</v>
      </c>
      <c r="D80" s="11">
        <f t="shared" ref="D80:E80" si="10">D81+D82</f>
        <v>0</v>
      </c>
      <c r="E80" s="11">
        <f t="shared" si="10"/>
        <v>686496.17999999993</v>
      </c>
      <c r="F80" s="11">
        <v>0</v>
      </c>
    </row>
    <row r="81" spans="1:6">
      <c r="A81" s="22" t="s">
        <v>15</v>
      </c>
      <c r="B81" s="16" t="s">
        <v>16</v>
      </c>
      <c r="C81" s="11">
        <v>0</v>
      </c>
      <c r="D81" s="11">
        <v>0</v>
      </c>
      <c r="E81" s="11">
        <f>589382.5</f>
        <v>589382.5</v>
      </c>
      <c r="F81" s="11">
        <v>0</v>
      </c>
    </row>
    <row r="82" spans="1:6">
      <c r="A82" s="22" t="s">
        <v>17</v>
      </c>
      <c r="B82" s="16" t="s">
        <v>18</v>
      </c>
      <c r="C82" s="11">
        <v>0</v>
      </c>
      <c r="D82" s="11">
        <v>0</v>
      </c>
      <c r="E82" s="11">
        <f>97113.68</f>
        <v>97113.68</v>
      </c>
      <c r="F82" s="11">
        <v>0</v>
      </c>
    </row>
    <row r="83" spans="1:6">
      <c r="A83" s="22" t="s">
        <v>140</v>
      </c>
      <c r="B83" s="16" t="s">
        <v>141</v>
      </c>
      <c r="C83" s="25">
        <f>C84</f>
        <v>56400</v>
      </c>
      <c r="D83" s="25">
        <f t="shared" ref="D83:E84" si="11">D84</f>
        <v>42300</v>
      </c>
      <c r="E83" s="25">
        <f t="shared" si="11"/>
        <v>23000</v>
      </c>
      <c r="F83" s="11">
        <f t="shared" ref="F83:F85" si="12">E83/D83*100</f>
        <v>54.373522458628841</v>
      </c>
    </row>
    <row r="84" spans="1:6">
      <c r="A84" s="22" t="s">
        <v>142</v>
      </c>
      <c r="B84" s="16" t="s">
        <v>143</v>
      </c>
      <c r="C84" s="25">
        <f>C85</f>
        <v>56400</v>
      </c>
      <c r="D84" s="25">
        <f t="shared" si="11"/>
        <v>42300</v>
      </c>
      <c r="E84" s="25">
        <f t="shared" si="11"/>
        <v>23000</v>
      </c>
      <c r="F84" s="11">
        <f t="shared" si="12"/>
        <v>54.373522458628841</v>
      </c>
    </row>
    <row r="85" spans="1:6" ht="31.2">
      <c r="A85" s="22" t="s">
        <v>144</v>
      </c>
      <c r="B85" s="16" t="s">
        <v>145</v>
      </c>
      <c r="C85" s="25">
        <v>56400</v>
      </c>
      <c r="D85" s="25">
        <v>42300</v>
      </c>
      <c r="E85" s="25">
        <v>23000</v>
      </c>
      <c r="F85" s="11">
        <f t="shared" si="12"/>
        <v>54.373522458628841</v>
      </c>
    </row>
    <row r="86" spans="1:6" ht="62.4">
      <c r="A86" s="21" t="s">
        <v>83</v>
      </c>
      <c r="B86" s="15" t="s">
        <v>84</v>
      </c>
      <c r="C86" s="24">
        <v>56400</v>
      </c>
      <c r="D86" s="24">
        <v>42300</v>
      </c>
      <c r="E86" s="24">
        <v>23000</v>
      </c>
      <c r="F86" s="24">
        <v>54.373522458628841</v>
      </c>
    </row>
    <row r="87" spans="1:6">
      <c r="A87" s="22" t="s">
        <v>140</v>
      </c>
      <c r="B87" s="16" t="s">
        <v>141</v>
      </c>
      <c r="C87" s="25">
        <v>56400</v>
      </c>
      <c r="D87" s="25">
        <v>42300</v>
      </c>
      <c r="E87" s="25">
        <v>23000</v>
      </c>
      <c r="F87" s="25">
        <v>54.373522458628841</v>
      </c>
    </row>
    <row r="88" spans="1:6">
      <c r="A88" s="22" t="s">
        <v>142</v>
      </c>
      <c r="B88" s="16" t="s">
        <v>143</v>
      </c>
      <c r="C88" s="25">
        <v>56400</v>
      </c>
      <c r="D88" s="25">
        <v>42300</v>
      </c>
      <c r="E88" s="25">
        <v>23000</v>
      </c>
      <c r="F88" s="25">
        <v>54.373522458628841</v>
      </c>
    </row>
    <row r="89" spans="1:6" ht="31.2">
      <c r="A89" s="22" t="s">
        <v>144</v>
      </c>
      <c r="B89" s="16" t="s">
        <v>145</v>
      </c>
      <c r="C89" s="25">
        <v>56400</v>
      </c>
      <c r="D89" s="25">
        <v>42300</v>
      </c>
      <c r="E89" s="25">
        <v>23000</v>
      </c>
      <c r="F89" s="25">
        <v>54.373522458628841</v>
      </c>
    </row>
    <row r="90" spans="1:6" ht="31.2">
      <c r="A90" s="21" t="s">
        <v>200</v>
      </c>
      <c r="B90" s="15" t="s">
        <v>85</v>
      </c>
      <c r="C90" s="33">
        <f>C91</f>
        <v>0</v>
      </c>
      <c r="D90" s="33">
        <f t="shared" ref="D90:E91" si="13">D91</f>
        <v>0</v>
      </c>
      <c r="E90" s="33">
        <f t="shared" si="13"/>
        <v>21967</v>
      </c>
      <c r="F90" s="33">
        <v>0</v>
      </c>
    </row>
    <row r="91" spans="1:6">
      <c r="A91" s="22" t="s">
        <v>3</v>
      </c>
      <c r="B91" s="16" t="s">
        <v>4</v>
      </c>
      <c r="C91" s="25">
        <f>C92</f>
        <v>0</v>
      </c>
      <c r="D91" s="25">
        <f t="shared" si="13"/>
        <v>0</v>
      </c>
      <c r="E91" s="25">
        <f t="shared" si="13"/>
        <v>21967</v>
      </c>
      <c r="F91" s="25">
        <v>0</v>
      </c>
    </row>
    <row r="92" spans="1:6">
      <c r="A92" s="22" t="s">
        <v>13</v>
      </c>
      <c r="B92" s="16" t="s">
        <v>14</v>
      </c>
      <c r="C92" s="25">
        <f>C93+C94</f>
        <v>0</v>
      </c>
      <c r="D92" s="25">
        <f t="shared" ref="D92:E92" si="14">D93+D94</f>
        <v>0</v>
      </c>
      <c r="E92" s="25">
        <f t="shared" si="14"/>
        <v>21967</v>
      </c>
      <c r="F92" s="25">
        <v>0</v>
      </c>
    </row>
    <row r="93" spans="1:6">
      <c r="A93" s="22" t="s">
        <v>15</v>
      </c>
      <c r="B93" s="16" t="s">
        <v>16</v>
      </c>
      <c r="C93" s="25">
        <v>0</v>
      </c>
      <c r="D93" s="25">
        <v>0</v>
      </c>
      <c r="E93" s="25">
        <v>19967</v>
      </c>
      <c r="F93" s="25">
        <v>0</v>
      </c>
    </row>
    <row r="94" spans="1:6">
      <c r="A94" s="22" t="s">
        <v>17</v>
      </c>
      <c r="B94" s="16" t="s">
        <v>18</v>
      </c>
      <c r="C94" s="25">
        <v>0</v>
      </c>
      <c r="D94" s="25">
        <v>0</v>
      </c>
      <c r="E94" s="25">
        <v>2000</v>
      </c>
      <c r="F94" s="25">
        <v>0</v>
      </c>
    </row>
    <row r="95" spans="1:6" ht="46.8">
      <c r="A95" s="21" t="s">
        <v>206</v>
      </c>
      <c r="B95" s="15" t="s">
        <v>91</v>
      </c>
      <c r="C95" s="33">
        <f>C96</f>
        <v>0</v>
      </c>
      <c r="D95" s="33">
        <f t="shared" ref="D95:E97" si="15">D96</f>
        <v>0</v>
      </c>
      <c r="E95" s="33">
        <f t="shared" si="15"/>
        <v>569415.5</v>
      </c>
      <c r="F95" s="33">
        <v>0</v>
      </c>
    </row>
    <row r="96" spans="1:6">
      <c r="A96" s="22" t="s">
        <v>3</v>
      </c>
      <c r="B96" s="16" t="s">
        <v>4</v>
      </c>
      <c r="C96" s="25">
        <f>C97</f>
        <v>0</v>
      </c>
      <c r="D96" s="25">
        <f t="shared" si="15"/>
        <v>0</v>
      </c>
      <c r="E96" s="25">
        <f t="shared" si="15"/>
        <v>569415.5</v>
      </c>
      <c r="F96" s="25">
        <v>0</v>
      </c>
    </row>
    <row r="97" spans="1:6">
      <c r="A97" s="22" t="s">
        <v>13</v>
      </c>
      <c r="B97" s="16" t="s">
        <v>14</v>
      </c>
      <c r="C97" s="25">
        <f>C98</f>
        <v>0</v>
      </c>
      <c r="D97" s="25">
        <f t="shared" si="15"/>
        <v>0</v>
      </c>
      <c r="E97" s="25">
        <f t="shared" si="15"/>
        <v>569415.5</v>
      </c>
      <c r="F97" s="25">
        <v>0</v>
      </c>
    </row>
    <row r="98" spans="1:6">
      <c r="A98" s="22" t="s">
        <v>15</v>
      </c>
      <c r="B98" s="16" t="s">
        <v>16</v>
      </c>
      <c r="C98" s="25">
        <v>0</v>
      </c>
      <c r="D98" s="25">
        <v>0</v>
      </c>
      <c r="E98" s="25">
        <v>569415.5</v>
      </c>
      <c r="F98" s="25">
        <v>0</v>
      </c>
    </row>
    <row r="99" spans="1:6" ht="31.2">
      <c r="A99" s="21" t="s">
        <v>180</v>
      </c>
      <c r="B99" s="15" t="s">
        <v>50</v>
      </c>
      <c r="C99" s="33">
        <f>C100</f>
        <v>0</v>
      </c>
      <c r="D99" s="33">
        <f t="shared" ref="D99:E101" si="16">D100</f>
        <v>0</v>
      </c>
      <c r="E99" s="33">
        <f t="shared" si="16"/>
        <v>95113.68</v>
      </c>
      <c r="F99" s="33">
        <v>0</v>
      </c>
    </row>
    <row r="100" spans="1:6">
      <c r="A100" s="22" t="s">
        <v>3</v>
      </c>
      <c r="B100" s="16" t="s">
        <v>4</v>
      </c>
      <c r="C100" s="25">
        <f>C101</f>
        <v>0</v>
      </c>
      <c r="D100" s="25">
        <f t="shared" si="16"/>
        <v>0</v>
      </c>
      <c r="E100" s="25">
        <f t="shared" si="16"/>
        <v>95113.68</v>
      </c>
      <c r="F100" s="25">
        <v>0</v>
      </c>
    </row>
    <row r="101" spans="1:6">
      <c r="A101" s="22" t="s">
        <v>13</v>
      </c>
      <c r="B101" s="16" t="s">
        <v>14</v>
      </c>
      <c r="C101" s="25">
        <f>C102</f>
        <v>0</v>
      </c>
      <c r="D101" s="25">
        <f t="shared" si="16"/>
        <v>0</v>
      </c>
      <c r="E101" s="25">
        <f t="shared" si="16"/>
        <v>95113.68</v>
      </c>
      <c r="F101" s="25">
        <v>0</v>
      </c>
    </row>
    <row r="102" spans="1:6">
      <c r="A102" s="22" t="s">
        <v>17</v>
      </c>
      <c r="B102" s="16" t="s">
        <v>18</v>
      </c>
      <c r="C102" s="25">
        <v>0</v>
      </c>
      <c r="D102" s="25">
        <v>0</v>
      </c>
      <c r="E102" s="25">
        <v>95113.68</v>
      </c>
      <c r="F102" s="25">
        <v>0</v>
      </c>
    </row>
    <row r="103" spans="1:6" ht="31.2">
      <c r="A103" s="3" t="s">
        <v>92</v>
      </c>
      <c r="B103" s="4" t="s">
        <v>128</v>
      </c>
      <c r="C103" s="7">
        <v>1305000</v>
      </c>
      <c r="D103" s="7">
        <v>978750</v>
      </c>
      <c r="E103" s="7">
        <v>439923.68999999994</v>
      </c>
      <c r="F103" s="7">
        <v>44.947503448275853</v>
      </c>
    </row>
    <row r="104" spans="1:6">
      <c r="A104" s="22" t="s">
        <v>3</v>
      </c>
      <c r="B104" s="16" t="s">
        <v>4</v>
      </c>
      <c r="C104" s="25">
        <v>1105000</v>
      </c>
      <c r="D104" s="25">
        <v>828750</v>
      </c>
      <c r="E104" s="25">
        <v>411023.68999999994</v>
      </c>
      <c r="F104" s="25">
        <v>49.595618702865757</v>
      </c>
    </row>
    <row r="105" spans="1:6">
      <c r="A105" s="22" t="s">
        <v>5</v>
      </c>
      <c r="B105" s="16" t="s">
        <v>6</v>
      </c>
      <c r="C105" s="25">
        <v>525100</v>
      </c>
      <c r="D105" s="25">
        <v>393825</v>
      </c>
      <c r="E105" s="25">
        <v>137220.10999999999</v>
      </c>
      <c r="F105" s="25">
        <v>34.842915000317397</v>
      </c>
    </row>
    <row r="106" spans="1:6">
      <c r="A106" s="22" t="s">
        <v>7</v>
      </c>
      <c r="B106" s="16" t="s">
        <v>8</v>
      </c>
      <c r="C106" s="25">
        <v>430800</v>
      </c>
      <c r="D106" s="25">
        <v>323100</v>
      </c>
      <c r="E106" s="25">
        <v>112475.51</v>
      </c>
      <c r="F106" s="25">
        <v>34.811361807489938</v>
      </c>
    </row>
    <row r="107" spans="1:6">
      <c r="A107" s="22" t="s">
        <v>9</v>
      </c>
      <c r="B107" s="16" t="s">
        <v>10</v>
      </c>
      <c r="C107" s="25">
        <v>430800</v>
      </c>
      <c r="D107" s="25">
        <v>323100</v>
      </c>
      <c r="E107" s="25">
        <v>112475.51</v>
      </c>
      <c r="F107" s="25">
        <v>34.811361807489938</v>
      </c>
    </row>
    <row r="108" spans="1:6">
      <c r="A108" s="22" t="s">
        <v>11</v>
      </c>
      <c r="B108" s="16" t="s">
        <v>12</v>
      </c>
      <c r="C108" s="25">
        <v>94300</v>
      </c>
      <c r="D108" s="25">
        <v>70725</v>
      </c>
      <c r="E108" s="25">
        <v>24744.6</v>
      </c>
      <c r="F108" s="25">
        <v>34.987062566277835</v>
      </c>
    </row>
    <row r="109" spans="1:6">
      <c r="A109" s="22" t="s">
        <v>13</v>
      </c>
      <c r="B109" s="16" t="s">
        <v>14</v>
      </c>
      <c r="C109" s="25">
        <v>579900</v>
      </c>
      <c r="D109" s="25">
        <v>434925</v>
      </c>
      <c r="E109" s="25">
        <v>273803.57999999996</v>
      </c>
      <c r="F109" s="25">
        <v>62.954205897568535</v>
      </c>
    </row>
    <row r="110" spans="1:6">
      <c r="A110" s="22" t="s">
        <v>15</v>
      </c>
      <c r="B110" s="16" t="s">
        <v>16</v>
      </c>
      <c r="C110" s="25">
        <v>242400</v>
      </c>
      <c r="D110" s="25">
        <v>181800</v>
      </c>
      <c r="E110" s="25">
        <v>169255.12</v>
      </c>
      <c r="F110" s="25">
        <v>93.099625962596249</v>
      </c>
    </row>
    <row r="111" spans="1:6">
      <c r="A111" s="22" t="s">
        <v>19</v>
      </c>
      <c r="B111" s="16" t="s">
        <v>20</v>
      </c>
      <c r="C111" s="25">
        <v>310000</v>
      </c>
      <c r="D111" s="25">
        <v>232500</v>
      </c>
      <c r="E111" s="25">
        <v>104548.45999999999</v>
      </c>
      <c r="F111" s="25">
        <v>44.967079569892469</v>
      </c>
    </row>
    <row r="112" spans="1:6">
      <c r="A112" s="22" t="s">
        <v>21</v>
      </c>
      <c r="B112" s="16" t="s">
        <v>22</v>
      </c>
      <c r="C112" s="25">
        <v>27500</v>
      </c>
      <c r="D112" s="25">
        <v>20625</v>
      </c>
      <c r="E112" s="25">
        <v>0</v>
      </c>
      <c r="F112" s="25">
        <v>0</v>
      </c>
    </row>
    <row r="113" spans="1:6">
      <c r="A113" s="22" t="s">
        <v>140</v>
      </c>
      <c r="B113" s="16" t="s">
        <v>141</v>
      </c>
      <c r="C113" s="25">
        <v>200000</v>
      </c>
      <c r="D113" s="25">
        <v>150000</v>
      </c>
      <c r="E113" s="25">
        <v>28900</v>
      </c>
      <c r="F113" s="25">
        <v>19.266666666666669</v>
      </c>
    </row>
    <row r="114" spans="1:6">
      <c r="A114" s="22" t="s">
        <v>142</v>
      </c>
      <c r="B114" s="16" t="s">
        <v>143</v>
      </c>
      <c r="C114" s="25">
        <v>200000</v>
      </c>
      <c r="D114" s="25">
        <v>150000</v>
      </c>
      <c r="E114" s="25">
        <v>28900</v>
      </c>
      <c r="F114" s="25">
        <v>19.266666666666669</v>
      </c>
    </row>
    <row r="115" spans="1:6" ht="31.2">
      <c r="A115" s="22" t="s">
        <v>144</v>
      </c>
      <c r="B115" s="16" t="s">
        <v>145</v>
      </c>
      <c r="C115" s="25">
        <v>200000</v>
      </c>
      <c r="D115" s="25">
        <v>150000</v>
      </c>
      <c r="E115" s="25">
        <v>28900</v>
      </c>
      <c r="F115" s="25">
        <v>19.266666666666669</v>
      </c>
    </row>
    <row r="116" spans="1:6">
      <c r="A116" s="21" t="s">
        <v>43</v>
      </c>
      <c r="B116" s="15" t="s">
        <v>44</v>
      </c>
      <c r="C116" s="24">
        <v>0</v>
      </c>
      <c r="D116" s="24">
        <v>0</v>
      </c>
      <c r="E116" s="24">
        <v>0</v>
      </c>
      <c r="F116" s="24">
        <v>0</v>
      </c>
    </row>
    <row r="117" spans="1:6">
      <c r="A117" s="22" t="s">
        <v>3</v>
      </c>
      <c r="B117" s="16" t="s">
        <v>4</v>
      </c>
      <c r="C117" s="25">
        <v>0</v>
      </c>
      <c r="D117" s="25">
        <v>0</v>
      </c>
      <c r="E117" s="25">
        <v>0</v>
      </c>
      <c r="F117" s="25">
        <v>0</v>
      </c>
    </row>
    <row r="118" spans="1:6">
      <c r="A118" s="22" t="s">
        <v>5</v>
      </c>
      <c r="B118" s="16" t="s">
        <v>6</v>
      </c>
      <c r="C118" s="25">
        <v>0</v>
      </c>
      <c r="D118" s="25">
        <v>0</v>
      </c>
      <c r="E118" s="25">
        <v>0</v>
      </c>
      <c r="F118" s="25">
        <v>0</v>
      </c>
    </row>
    <row r="119" spans="1:6">
      <c r="A119" s="22" t="s">
        <v>7</v>
      </c>
      <c r="B119" s="16" t="s">
        <v>8</v>
      </c>
      <c r="C119" s="25">
        <v>0</v>
      </c>
      <c r="D119" s="25">
        <v>0</v>
      </c>
      <c r="E119" s="25">
        <v>0</v>
      </c>
      <c r="F119" s="25">
        <v>0</v>
      </c>
    </row>
    <row r="120" spans="1:6">
      <c r="A120" s="22" t="s">
        <v>9</v>
      </c>
      <c r="B120" s="16" t="s">
        <v>10</v>
      </c>
      <c r="C120" s="25">
        <v>0</v>
      </c>
      <c r="D120" s="25">
        <v>0</v>
      </c>
      <c r="E120" s="25">
        <v>0</v>
      </c>
      <c r="F120" s="25">
        <v>0</v>
      </c>
    </row>
    <row r="121" spans="1:6">
      <c r="A121" s="22" t="s">
        <v>11</v>
      </c>
      <c r="B121" s="16" t="s">
        <v>12</v>
      </c>
      <c r="C121" s="25">
        <v>0</v>
      </c>
      <c r="D121" s="25">
        <v>0</v>
      </c>
      <c r="E121" s="25">
        <v>0</v>
      </c>
      <c r="F121" s="25">
        <v>0</v>
      </c>
    </row>
    <row r="122" spans="1:6">
      <c r="A122" s="22" t="s">
        <v>13</v>
      </c>
      <c r="B122" s="16" t="s">
        <v>14</v>
      </c>
      <c r="C122" s="25">
        <v>0</v>
      </c>
      <c r="D122" s="25">
        <v>0</v>
      </c>
      <c r="E122" s="25">
        <v>0</v>
      </c>
      <c r="F122" s="25">
        <v>0</v>
      </c>
    </row>
    <row r="123" spans="1:6">
      <c r="A123" s="22" t="s">
        <v>15</v>
      </c>
      <c r="B123" s="16" t="s">
        <v>16</v>
      </c>
      <c r="C123" s="25">
        <v>0</v>
      </c>
      <c r="D123" s="25">
        <v>0</v>
      </c>
      <c r="E123" s="25">
        <v>0</v>
      </c>
      <c r="F123" s="25">
        <v>0</v>
      </c>
    </row>
    <row r="124" spans="1:6">
      <c r="A124" s="22" t="s">
        <v>19</v>
      </c>
      <c r="B124" s="16" t="s">
        <v>20</v>
      </c>
      <c r="C124" s="25">
        <v>0</v>
      </c>
      <c r="D124" s="25">
        <v>0</v>
      </c>
      <c r="E124" s="25">
        <v>0</v>
      </c>
      <c r="F124" s="25">
        <v>0</v>
      </c>
    </row>
    <row r="125" spans="1:6">
      <c r="A125" s="22" t="s">
        <v>21</v>
      </c>
      <c r="B125" s="16" t="s">
        <v>22</v>
      </c>
      <c r="C125" s="25">
        <v>0</v>
      </c>
      <c r="D125" s="25">
        <v>0</v>
      </c>
      <c r="E125" s="25">
        <v>0</v>
      </c>
      <c r="F125" s="25">
        <v>0</v>
      </c>
    </row>
    <row r="126" spans="1:6">
      <c r="A126" s="22" t="s">
        <v>140</v>
      </c>
      <c r="B126" s="16" t="s">
        <v>141</v>
      </c>
      <c r="C126" s="25">
        <v>0</v>
      </c>
      <c r="D126" s="25">
        <v>0</v>
      </c>
      <c r="E126" s="25">
        <v>0</v>
      </c>
      <c r="F126" s="25">
        <v>0</v>
      </c>
    </row>
    <row r="127" spans="1:6">
      <c r="A127" s="22" t="s">
        <v>142</v>
      </c>
      <c r="B127" s="16" t="s">
        <v>143</v>
      </c>
      <c r="C127" s="25">
        <v>0</v>
      </c>
      <c r="D127" s="25">
        <v>0</v>
      </c>
      <c r="E127" s="25">
        <v>0</v>
      </c>
      <c r="F127" s="25">
        <v>0</v>
      </c>
    </row>
    <row r="128" spans="1:6" ht="31.2">
      <c r="A128" s="22" t="s">
        <v>144</v>
      </c>
      <c r="B128" s="16" t="s">
        <v>145</v>
      </c>
      <c r="C128" s="25">
        <v>0</v>
      </c>
      <c r="D128" s="25">
        <v>0</v>
      </c>
      <c r="E128" s="25">
        <v>0</v>
      </c>
      <c r="F128" s="25">
        <v>0</v>
      </c>
    </row>
    <row r="129" spans="1:6" ht="31.2">
      <c r="A129" s="21" t="s">
        <v>93</v>
      </c>
      <c r="B129" s="15" t="s">
        <v>94</v>
      </c>
      <c r="C129" s="24">
        <v>1025000</v>
      </c>
      <c r="D129" s="24">
        <v>768750</v>
      </c>
      <c r="E129" s="24">
        <f>E130+E139</f>
        <v>480974.41</v>
      </c>
      <c r="F129" s="24">
        <v>38.889679349593493</v>
      </c>
    </row>
    <row r="130" spans="1:6">
      <c r="A130" s="22" t="s">
        <v>3</v>
      </c>
      <c r="B130" s="16" t="s">
        <v>4</v>
      </c>
      <c r="C130" s="25">
        <v>825000</v>
      </c>
      <c r="D130" s="25">
        <v>618750</v>
      </c>
      <c r="E130" s="25">
        <f>E131+E135</f>
        <v>270064.40999999997</v>
      </c>
      <c r="F130" s="25">
        <v>43.646773333333329</v>
      </c>
    </row>
    <row r="131" spans="1:6">
      <c r="A131" s="22" t="s">
        <v>5</v>
      </c>
      <c r="B131" s="16" t="s">
        <v>6</v>
      </c>
      <c r="C131" s="25">
        <v>495100</v>
      </c>
      <c r="D131" s="25">
        <v>371325</v>
      </c>
      <c r="E131" s="25">
        <f>E133+E134</f>
        <v>137220.10999999999</v>
      </c>
      <c r="F131" s="25">
        <v>36.954180300276036</v>
      </c>
    </row>
    <row r="132" spans="1:6">
      <c r="A132" s="22" t="s">
        <v>7</v>
      </c>
      <c r="B132" s="16" t="s">
        <v>8</v>
      </c>
      <c r="C132" s="25">
        <v>405800</v>
      </c>
      <c r="D132" s="25">
        <v>304350</v>
      </c>
      <c r="E132" s="25">
        <v>112475.51</v>
      </c>
      <c r="F132" s="25">
        <v>36.955975028749791</v>
      </c>
    </row>
    <row r="133" spans="1:6">
      <c r="A133" s="22" t="s">
        <v>9</v>
      </c>
      <c r="B133" s="16" t="s">
        <v>10</v>
      </c>
      <c r="C133" s="25">
        <v>405800</v>
      </c>
      <c r="D133" s="25">
        <v>304350</v>
      </c>
      <c r="E133" s="25">
        <v>112475.51</v>
      </c>
      <c r="F133" s="25">
        <v>36.955975028749791</v>
      </c>
    </row>
    <row r="134" spans="1:6">
      <c r="A134" s="22" t="s">
        <v>11</v>
      </c>
      <c r="B134" s="16" t="s">
        <v>12</v>
      </c>
      <c r="C134" s="25">
        <v>89300</v>
      </c>
      <c r="D134" s="25">
        <v>66975</v>
      </c>
      <c r="E134" s="25">
        <v>24744.6</v>
      </c>
      <c r="F134" s="25">
        <v>36.946024636058226</v>
      </c>
    </row>
    <row r="135" spans="1:6">
      <c r="A135" s="22" t="s">
        <v>13</v>
      </c>
      <c r="B135" s="16" t="s">
        <v>14</v>
      </c>
      <c r="C135" s="25">
        <v>329900</v>
      </c>
      <c r="D135" s="25">
        <v>247425</v>
      </c>
      <c r="E135" s="25">
        <f>E136+E137+E138</f>
        <v>132844.29999999999</v>
      </c>
      <c r="F135" s="25">
        <v>53.690734566030109</v>
      </c>
    </row>
    <row r="136" spans="1:6">
      <c r="A136" s="22" t="s">
        <v>15</v>
      </c>
      <c r="B136" s="16" t="s">
        <v>16</v>
      </c>
      <c r="C136" s="25">
        <v>117400</v>
      </c>
      <c r="D136" s="25">
        <v>88050</v>
      </c>
      <c r="E136" s="25">
        <v>66306.259999999995</v>
      </c>
      <c r="F136" s="25">
        <v>75.305235661555926</v>
      </c>
    </row>
    <row r="137" spans="1:6">
      <c r="A137" s="22" t="s">
        <v>19</v>
      </c>
      <c r="B137" s="16" t="s">
        <v>20</v>
      </c>
      <c r="C137" s="25">
        <v>200000</v>
      </c>
      <c r="D137" s="25">
        <v>150000</v>
      </c>
      <c r="E137" s="25">
        <v>66538.039999999994</v>
      </c>
      <c r="F137" s="25">
        <v>44.358693333333328</v>
      </c>
    </row>
    <row r="138" spans="1:6">
      <c r="A138" s="22" t="s">
        <v>21</v>
      </c>
      <c r="B138" s="16" t="s">
        <v>22</v>
      </c>
      <c r="C138" s="25">
        <v>12500</v>
      </c>
      <c r="D138" s="25">
        <v>9375</v>
      </c>
      <c r="E138" s="25">
        <v>0</v>
      </c>
      <c r="F138" s="25">
        <v>0</v>
      </c>
    </row>
    <row r="139" spans="1:6">
      <c r="A139" s="22" t="s">
        <v>140</v>
      </c>
      <c r="B139" s="16" t="s">
        <v>141</v>
      </c>
      <c r="C139" s="25">
        <v>200000</v>
      </c>
      <c r="D139" s="25">
        <v>150000</v>
      </c>
      <c r="E139" s="25">
        <f>E140</f>
        <v>210910</v>
      </c>
      <c r="F139" s="25">
        <v>19.266666666666669</v>
      </c>
    </row>
    <row r="140" spans="1:6">
      <c r="A140" s="22" t="s">
        <v>142</v>
      </c>
      <c r="B140" s="16" t="s">
        <v>143</v>
      </c>
      <c r="C140" s="25">
        <v>200000</v>
      </c>
      <c r="D140" s="25">
        <v>150000</v>
      </c>
      <c r="E140" s="25">
        <f>E141</f>
        <v>210910</v>
      </c>
      <c r="F140" s="25">
        <v>19.266666666666669</v>
      </c>
    </row>
    <row r="141" spans="1:6" ht="31.2">
      <c r="A141" s="22" t="s">
        <v>144</v>
      </c>
      <c r="B141" s="16" t="s">
        <v>145</v>
      </c>
      <c r="C141" s="25">
        <v>200000</v>
      </c>
      <c r="D141" s="25">
        <v>150000</v>
      </c>
      <c r="E141" s="25">
        <f>28900+182010</f>
        <v>210910</v>
      </c>
      <c r="F141" s="25">
        <v>19.266666666666669</v>
      </c>
    </row>
    <row r="142" spans="1:6">
      <c r="A142" s="21" t="s">
        <v>95</v>
      </c>
      <c r="B142" s="15" t="s">
        <v>96</v>
      </c>
      <c r="C142" s="24">
        <v>80000</v>
      </c>
      <c r="D142" s="24">
        <v>60000</v>
      </c>
      <c r="E142" s="24">
        <v>63306.5</v>
      </c>
      <c r="F142" s="24">
        <v>105.51083333333334</v>
      </c>
    </row>
    <row r="143" spans="1:6">
      <c r="A143" s="22" t="s">
        <v>3</v>
      </c>
      <c r="B143" s="16" t="s">
        <v>4</v>
      </c>
      <c r="C143" s="25">
        <v>80000</v>
      </c>
      <c r="D143" s="25">
        <v>60000</v>
      </c>
      <c r="E143" s="25">
        <v>63306.5</v>
      </c>
      <c r="F143" s="25">
        <v>105.51083333333334</v>
      </c>
    </row>
    <row r="144" spans="1:6">
      <c r="A144" s="22" t="s">
        <v>13</v>
      </c>
      <c r="B144" s="16" t="s">
        <v>14</v>
      </c>
      <c r="C144" s="25">
        <v>80000</v>
      </c>
      <c r="D144" s="25">
        <v>60000</v>
      </c>
      <c r="E144" s="25">
        <v>63306.5</v>
      </c>
      <c r="F144" s="25">
        <v>105.51083333333334</v>
      </c>
    </row>
    <row r="145" spans="1:6">
      <c r="A145" s="22" t="s">
        <v>15</v>
      </c>
      <c r="B145" s="16" t="s">
        <v>16</v>
      </c>
      <c r="C145" s="25">
        <v>45000</v>
      </c>
      <c r="D145" s="25">
        <v>33750</v>
      </c>
      <c r="E145" s="25">
        <v>49490.5</v>
      </c>
      <c r="F145" s="25">
        <v>146.63851851851854</v>
      </c>
    </row>
    <row r="146" spans="1:6">
      <c r="A146" s="22" t="s">
        <v>19</v>
      </c>
      <c r="B146" s="16" t="s">
        <v>20</v>
      </c>
      <c r="C146" s="25">
        <v>35000</v>
      </c>
      <c r="D146" s="25">
        <v>26250.000000000004</v>
      </c>
      <c r="E146" s="25">
        <v>13816</v>
      </c>
      <c r="F146" s="25">
        <v>52.632380952380942</v>
      </c>
    </row>
    <row r="147" spans="1:6">
      <c r="A147" s="21" t="s">
        <v>97</v>
      </c>
      <c r="B147" s="15" t="s">
        <v>98</v>
      </c>
      <c r="C147" s="24">
        <v>40000</v>
      </c>
      <c r="D147" s="24">
        <v>30000</v>
      </c>
      <c r="E147" s="24">
        <v>17677.419999999998</v>
      </c>
      <c r="F147" s="24">
        <v>58.924733333333322</v>
      </c>
    </row>
    <row r="148" spans="1:6">
      <c r="A148" s="22" t="s">
        <v>3</v>
      </c>
      <c r="B148" s="16" t="s">
        <v>4</v>
      </c>
      <c r="C148" s="25">
        <v>40000</v>
      </c>
      <c r="D148" s="25">
        <v>30000</v>
      </c>
      <c r="E148" s="25">
        <v>17677.419999999998</v>
      </c>
      <c r="F148" s="25">
        <v>58.924733333333322</v>
      </c>
    </row>
    <row r="149" spans="1:6">
      <c r="A149" s="22" t="s">
        <v>13</v>
      </c>
      <c r="B149" s="16" t="s">
        <v>14</v>
      </c>
      <c r="C149" s="25">
        <v>40000</v>
      </c>
      <c r="D149" s="25">
        <v>30000</v>
      </c>
      <c r="E149" s="25">
        <v>17677.419999999998</v>
      </c>
      <c r="F149" s="25">
        <v>58.924733333333322</v>
      </c>
    </row>
    <row r="150" spans="1:6">
      <c r="A150" s="22" t="s">
        <v>15</v>
      </c>
      <c r="B150" s="16" t="s">
        <v>16</v>
      </c>
      <c r="C150" s="25">
        <v>25000</v>
      </c>
      <c r="D150" s="25">
        <v>18750</v>
      </c>
      <c r="E150" s="25">
        <v>14853</v>
      </c>
      <c r="F150" s="25">
        <v>79.215999999999994</v>
      </c>
    </row>
    <row r="151" spans="1:6">
      <c r="A151" s="22" t="s">
        <v>19</v>
      </c>
      <c r="B151" s="16" t="s">
        <v>20</v>
      </c>
      <c r="C151" s="25">
        <v>15000</v>
      </c>
      <c r="D151" s="25">
        <v>11250</v>
      </c>
      <c r="E151" s="25">
        <v>2824.42</v>
      </c>
      <c r="F151" s="25">
        <v>25.105955555555553</v>
      </c>
    </row>
    <row r="152" spans="1:6" ht="46.8">
      <c r="A152" s="21" t="s">
        <v>99</v>
      </c>
      <c r="B152" s="15" t="s">
        <v>100</v>
      </c>
      <c r="C152" s="24">
        <v>160000</v>
      </c>
      <c r="D152" s="24">
        <v>120000</v>
      </c>
      <c r="E152" s="24">
        <v>59975.360000000001</v>
      </c>
      <c r="F152" s="24">
        <v>49.979466666666667</v>
      </c>
    </row>
    <row r="153" spans="1:6">
      <c r="A153" s="22" t="s">
        <v>3</v>
      </c>
      <c r="B153" s="16" t="s">
        <v>4</v>
      </c>
      <c r="C153" s="25">
        <v>160000</v>
      </c>
      <c r="D153" s="25">
        <v>120000</v>
      </c>
      <c r="E153" s="25">
        <v>59975.360000000001</v>
      </c>
      <c r="F153" s="25">
        <v>49.979466666666667</v>
      </c>
    </row>
    <row r="154" spans="1:6">
      <c r="A154" s="22" t="s">
        <v>5</v>
      </c>
      <c r="B154" s="16" t="s">
        <v>6</v>
      </c>
      <c r="C154" s="25">
        <v>30000</v>
      </c>
      <c r="D154" s="25">
        <v>22500</v>
      </c>
      <c r="E154" s="25">
        <v>0</v>
      </c>
      <c r="F154" s="25">
        <v>0</v>
      </c>
    </row>
    <row r="155" spans="1:6">
      <c r="A155" s="22" t="s">
        <v>7</v>
      </c>
      <c r="B155" s="16" t="s">
        <v>8</v>
      </c>
      <c r="C155" s="25">
        <v>25000</v>
      </c>
      <c r="D155" s="25">
        <v>18750</v>
      </c>
      <c r="E155" s="25">
        <v>0</v>
      </c>
      <c r="F155" s="25">
        <v>0</v>
      </c>
    </row>
    <row r="156" spans="1:6">
      <c r="A156" s="22" t="s">
        <v>9</v>
      </c>
      <c r="B156" s="16" t="s">
        <v>10</v>
      </c>
      <c r="C156" s="25">
        <v>25000</v>
      </c>
      <c r="D156" s="25">
        <v>18750</v>
      </c>
      <c r="E156" s="25">
        <v>0</v>
      </c>
      <c r="F156" s="25">
        <v>0</v>
      </c>
    </row>
    <row r="157" spans="1:6">
      <c r="A157" s="22" t="s">
        <v>11</v>
      </c>
      <c r="B157" s="16" t="s">
        <v>12</v>
      </c>
      <c r="C157" s="25">
        <v>5000</v>
      </c>
      <c r="D157" s="25">
        <v>3749.9999999999995</v>
      </c>
      <c r="E157" s="25">
        <v>0</v>
      </c>
      <c r="F157" s="25">
        <v>0</v>
      </c>
    </row>
    <row r="158" spans="1:6">
      <c r="A158" s="22" t="s">
        <v>13</v>
      </c>
      <c r="B158" s="16" t="s">
        <v>14</v>
      </c>
      <c r="C158" s="25">
        <v>130000</v>
      </c>
      <c r="D158" s="25">
        <v>97500</v>
      </c>
      <c r="E158" s="25">
        <v>59975.360000000001</v>
      </c>
      <c r="F158" s="25">
        <v>61.513189743589749</v>
      </c>
    </row>
    <row r="159" spans="1:6">
      <c r="A159" s="22" t="s">
        <v>15</v>
      </c>
      <c r="B159" s="16" t="s">
        <v>16</v>
      </c>
      <c r="C159" s="25">
        <v>55000</v>
      </c>
      <c r="D159" s="25">
        <v>41250</v>
      </c>
      <c r="E159" s="25">
        <v>38605.360000000001</v>
      </c>
      <c r="F159" s="25">
        <v>93.588751515151515</v>
      </c>
    </row>
    <row r="160" spans="1:6">
      <c r="A160" s="22" t="s">
        <v>19</v>
      </c>
      <c r="B160" s="16" t="s">
        <v>20</v>
      </c>
      <c r="C160" s="25">
        <v>60000</v>
      </c>
      <c r="D160" s="25">
        <v>45000</v>
      </c>
      <c r="E160" s="25">
        <v>21370</v>
      </c>
      <c r="F160" s="25">
        <v>47.488888888888894</v>
      </c>
    </row>
    <row r="161" spans="1:6">
      <c r="A161" s="22" t="s">
        <v>21</v>
      </c>
      <c r="B161" s="16" t="s">
        <v>22</v>
      </c>
      <c r="C161" s="25">
        <v>15000</v>
      </c>
      <c r="D161" s="25">
        <v>11250</v>
      </c>
      <c r="E161" s="25">
        <v>0</v>
      </c>
      <c r="F161" s="25">
        <v>0</v>
      </c>
    </row>
    <row r="162" spans="1:6" ht="46.8">
      <c r="A162" s="3" t="s">
        <v>108</v>
      </c>
      <c r="B162" s="4" t="s">
        <v>130</v>
      </c>
      <c r="C162" s="34">
        <f>C163</f>
        <v>0</v>
      </c>
      <c r="D162" s="34">
        <f t="shared" ref="D162:E164" si="17">D163</f>
        <v>0</v>
      </c>
      <c r="E162" s="34">
        <f t="shared" si="17"/>
        <v>587708</v>
      </c>
      <c r="F162" s="34">
        <v>0</v>
      </c>
    </row>
    <row r="163" spans="1:6">
      <c r="A163" s="22" t="s">
        <v>140</v>
      </c>
      <c r="B163" s="16" t="s">
        <v>141</v>
      </c>
      <c r="C163" s="25">
        <f>C164</f>
        <v>0</v>
      </c>
      <c r="D163" s="25">
        <f t="shared" si="17"/>
        <v>0</v>
      </c>
      <c r="E163" s="25">
        <f t="shared" si="17"/>
        <v>587708</v>
      </c>
      <c r="F163" s="25">
        <v>0</v>
      </c>
    </row>
    <row r="164" spans="1:6">
      <c r="A164" s="22" t="s">
        <v>142</v>
      </c>
      <c r="B164" s="16" t="s">
        <v>143</v>
      </c>
      <c r="C164" s="25">
        <f>C165</f>
        <v>0</v>
      </c>
      <c r="D164" s="25">
        <f t="shared" si="17"/>
        <v>0</v>
      </c>
      <c r="E164" s="25">
        <f t="shared" si="17"/>
        <v>587708</v>
      </c>
      <c r="F164" s="25">
        <v>0</v>
      </c>
    </row>
    <row r="165" spans="1:6" ht="31.2">
      <c r="A165" s="22" t="s">
        <v>144</v>
      </c>
      <c r="B165" s="16" t="s">
        <v>145</v>
      </c>
      <c r="C165" s="25">
        <v>0</v>
      </c>
      <c r="D165" s="25">
        <v>0</v>
      </c>
      <c r="E165" s="25">
        <v>587708</v>
      </c>
      <c r="F165" s="25">
        <v>0</v>
      </c>
    </row>
    <row r="166" spans="1:6">
      <c r="A166" s="21" t="s">
        <v>181</v>
      </c>
      <c r="B166" s="15" t="s">
        <v>51</v>
      </c>
      <c r="C166" s="33">
        <f>-C167</f>
        <v>0</v>
      </c>
      <c r="D166" s="33">
        <f t="shared" ref="D166" si="18">-D167</f>
        <v>0</v>
      </c>
      <c r="E166" s="33">
        <f>E167</f>
        <v>587708</v>
      </c>
      <c r="F166" s="33">
        <v>0</v>
      </c>
    </row>
    <row r="167" spans="1:6">
      <c r="A167" s="22" t="s">
        <v>140</v>
      </c>
      <c r="B167" s="16" t="s">
        <v>141</v>
      </c>
      <c r="C167" s="25">
        <f>C168</f>
        <v>0</v>
      </c>
      <c r="D167" s="25">
        <f t="shared" ref="D167:E168" si="19">D168</f>
        <v>0</v>
      </c>
      <c r="E167" s="25">
        <f t="shared" si="19"/>
        <v>587708</v>
      </c>
      <c r="F167" s="25">
        <v>0</v>
      </c>
    </row>
    <row r="168" spans="1:6">
      <c r="A168" s="22" t="s">
        <v>142</v>
      </c>
      <c r="B168" s="16" t="s">
        <v>143</v>
      </c>
      <c r="C168" s="25">
        <f>C169</f>
        <v>0</v>
      </c>
      <c r="D168" s="25">
        <f t="shared" si="19"/>
        <v>0</v>
      </c>
      <c r="E168" s="25">
        <f t="shared" si="19"/>
        <v>587708</v>
      </c>
      <c r="F168" s="25">
        <v>0</v>
      </c>
    </row>
    <row r="169" spans="1:6" ht="31.2">
      <c r="A169" s="22" t="s">
        <v>144</v>
      </c>
      <c r="B169" s="16" t="s">
        <v>145</v>
      </c>
      <c r="C169" s="25">
        <v>0</v>
      </c>
      <c r="D169" s="25">
        <v>0</v>
      </c>
      <c r="E169" s="25">
        <f>587708</f>
        <v>587708</v>
      </c>
      <c r="F169" s="25">
        <v>0</v>
      </c>
    </row>
    <row r="170" spans="1:6" ht="31.2">
      <c r="A170" s="3" t="s">
        <v>118</v>
      </c>
      <c r="B170" s="4" t="s">
        <v>133</v>
      </c>
      <c r="C170" s="7">
        <v>0</v>
      </c>
      <c r="D170" s="7">
        <v>0</v>
      </c>
      <c r="E170" s="7">
        <v>132.75</v>
      </c>
      <c r="F170" s="7">
        <v>0</v>
      </c>
    </row>
    <row r="171" spans="1:6">
      <c r="A171" s="22" t="s">
        <v>3</v>
      </c>
      <c r="B171" s="16" t="s">
        <v>4</v>
      </c>
      <c r="C171" s="25">
        <v>0</v>
      </c>
      <c r="D171" s="25">
        <v>0</v>
      </c>
      <c r="E171" s="25">
        <v>132.75</v>
      </c>
      <c r="F171" s="25">
        <v>0</v>
      </c>
    </row>
    <row r="172" spans="1:6">
      <c r="A172" s="22" t="s">
        <v>13</v>
      </c>
      <c r="B172" s="16" t="s">
        <v>14</v>
      </c>
      <c r="C172" s="25">
        <v>0</v>
      </c>
      <c r="D172" s="25">
        <v>0</v>
      </c>
      <c r="E172" s="25">
        <v>132.75</v>
      </c>
      <c r="F172" s="25">
        <v>0</v>
      </c>
    </row>
    <row r="173" spans="1:6">
      <c r="A173" s="22" t="s">
        <v>15</v>
      </c>
      <c r="B173" s="16" t="s">
        <v>16</v>
      </c>
      <c r="C173" s="25">
        <v>0</v>
      </c>
      <c r="D173" s="25">
        <v>0</v>
      </c>
      <c r="E173" s="25">
        <v>132.75</v>
      </c>
      <c r="F173" s="25">
        <v>0</v>
      </c>
    </row>
    <row r="174" spans="1:6" ht="46.8">
      <c r="A174" s="21" t="s">
        <v>59</v>
      </c>
      <c r="B174" s="15" t="s">
        <v>60</v>
      </c>
      <c r="C174" s="24">
        <v>0</v>
      </c>
      <c r="D174" s="24">
        <v>0</v>
      </c>
      <c r="E174" s="24">
        <v>132.75</v>
      </c>
      <c r="F174" s="24">
        <v>0</v>
      </c>
    </row>
    <row r="175" spans="1:6">
      <c r="A175" s="22" t="s">
        <v>3</v>
      </c>
      <c r="B175" s="16" t="s">
        <v>4</v>
      </c>
      <c r="C175" s="25">
        <v>0</v>
      </c>
      <c r="D175" s="25">
        <v>0</v>
      </c>
      <c r="E175" s="25">
        <v>132.75</v>
      </c>
      <c r="F175" s="25">
        <v>0</v>
      </c>
    </row>
    <row r="176" spans="1:6">
      <c r="A176" s="22" t="s">
        <v>13</v>
      </c>
      <c r="B176" s="16" t="s">
        <v>14</v>
      </c>
      <c r="C176" s="25">
        <v>0</v>
      </c>
      <c r="D176" s="25">
        <v>0</v>
      </c>
      <c r="E176" s="25">
        <v>132.75</v>
      </c>
      <c r="F176" s="25">
        <v>0</v>
      </c>
    </row>
    <row r="177" spans="1:6" ht="31.2">
      <c r="A177" s="22" t="s">
        <v>15</v>
      </c>
      <c r="B177" s="16" t="s">
        <v>16</v>
      </c>
      <c r="C177" s="25">
        <v>0</v>
      </c>
      <c r="D177" s="25">
        <v>0</v>
      </c>
      <c r="E177" s="25">
        <v>132.75</v>
      </c>
      <c r="F177" s="25">
        <v>0</v>
      </c>
    </row>
    <row r="178" spans="1:6" ht="34.799999999999997">
      <c r="A178" s="43" t="s">
        <v>125</v>
      </c>
      <c r="B178" s="44"/>
      <c r="C178" s="45">
        <v>18000000</v>
      </c>
      <c r="D178" s="45">
        <v>13500000</v>
      </c>
      <c r="E178" s="45">
        <f>E179+E190</f>
        <v>18552628</v>
      </c>
      <c r="F178" s="42" t="s">
        <v>286</v>
      </c>
    </row>
    <row r="179" spans="1:6">
      <c r="A179" s="22" t="s">
        <v>3</v>
      </c>
      <c r="B179" s="16" t="s">
        <v>4</v>
      </c>
      <c r="C179" s="25">
        <v>17743600</v>
      </c>
      <c r="D179" s="25">
        <v>13307700</v>
      </c>
      <c r="E179" s="25">
        <f>E180+E184+E189</f>
        <v>10532207.65</v>
      </c>
      <c r="F179" s="31">
        <f t="shared" ref="F179:F188" si="20">E179/D179*100</f>
        <v>79.143711159704537</v>
      </c>
    </row>
    <row r="180" spans="1:6">
      <c r="A180" s="22" t="s">
        <v>5</v>
      </c>
      <c r="B180" s="16" t="s">
        <v>6</v>
      </c>
      <c r="C180" s="25">
        <v>525100</v>
      </c>
      <c r="D180" s="25">
        <v>393825</v>
      </c>
      <c r="E180" s="25">
        <f>E182+E183</f>
        <v>137220.10999999999</v>
      </c>
      <c r="F180" s="31">
        <f t="shared" si="20"/>
        <v>34.842915000317397</v>
      </c>
    </row>
    <row r="181" spans="1:6">
      <c r="A181" s="22" t="s">
        <v>7</v>
      </c>
      <c r="B181" s="16" t="s">
        <v>8</v>
      </c>
      <c r="C181" s="25">
        <v>430800</v>
      </c>
      <c r="D181" s="25">
        <v>323100</v>
      </c>
      <c r="E181" s="25">
        <v>112475.51</v>
      </c>
      <c r="F181" s="31">
        <f t="shared" si="20"/>
        <v>34.811361807489938</v>
      </c>
    </row>
    <row r="182" spans="1:6">
      <c r="A182" s="22" t="s">
        <v>9</v>
      </c>
      <c r="B182" s="16" t="s">
        <v>10</v>
      </c>
      <c r="C182" s="25">
        <v>430800</v>
      </c>
      <c r="D182" s="25">
        <v>323100</v>
      </c>
      <c r="E182" s="25">
        <v>112475.51</v>
      </c>
      <c r="F182" s="31">
        <f t="shared" si="20"/>
        <v>34.811361807489938</v>
      </c>
    </row>
    <row r="183" spans="1:6">
      <c r="A183" s="22" t="s">
        <v>11</v>
      </c>
      <c r="B183" s="16" t="s">
        <v>12</v>
      </c>
      <c r="C183" s="25">
        <v>94300</v>
      </c>
      <c r="D183" s="25">
        <v>70725</v>
      </c>
      <c r="E183" s="25">
        <v>24744.6</v>
      </c>
      <c r="F183" s="31">
        <f t="shared" si="20"/>
        <v>34.987062566277835</v>
      </c>
    </row>
    <row r="184" spans="1:6">
      <c r="A184" s="22" t="s">
        <v>13</v>
      </c>
      <c r="B184" s="16" t="s">
        <v>14</v>
      </c>
      <c r="C184" s="25">
        <v>17207900</v>
      </c>
      <c r="D184" s="25">
        <v>12905925</v>
      </c>
      <c r="E184" s="25">
        <f>E185+E186+E187+E188</f>
        <v>10384980.83</v>
      </c>
      <c r="F184" s="31">
        <f t="shared" si="20"/>
        <v>80.466768790303675</v>
      </c>
    </row>
    <row r="185" spans="1:6">
      <c r="A185" s="22" t="s">
        <v>15</v>
      </c>
      <c r="B185" s="16" t="s">
        <v>16</v>
      </c>
      <c r="C185" s="25">
        <v>585402</v>
      </c>
      <c r="D185" s="25">
        <v>439051.5</v>
      </c>
      <c r="E185" s="25">
        <f>223122.57+8702107.03</f>
        <v>8925229.5999999996</v>
      </c>
      <c r="F185" s="31" t="s">
        <v>286</v>
      </c>
    </row>
    <row r="186" spans="1:6">
      <c r="A186" s="22" t="s">
        <v>17</v>
      </c>
      <c r="B186" s="16" t="s">
        <v>18</v>
      </c>
      <c r="C186" s="25">
        <v>16100000</v>
      </c>
      <c r="D186" s="25">
        <v>12075000</v>
      </c>
      <c r="E186" s="25">
        <f>1151901+97113.68</f>
        <v>1249014.68</v>
      </c>
      <c r="F186" s="31">
        <f t="shared" si="20"/>
        <v>10.343806873706002</v>
      </c>
    </row>
    <row r="187" spans="1:6">
      <c r="A187" s="22" t="s">
        <v>19</v>
      </c>
      <c r="B187" s="16" t="s">
        <v>20</v>
      </c>
      <c r="C187" s="25">
        <v>344998</v>
      </c>
      <c r="D187" s="25">
        <v>258748.5</v>
      </c>
      <c r="E187" s="25">
        <f>123518.26+34848.37</f>
        <v>158366.63</v>
      </c>
      <c r="F187" s="31">
        <f t="shared" si="20"/>
        <v>61.204849496712058</v>
      </c>
    </row>
    <row r="188" spans="1:6">
      <c r="A188" s="22" t="s">
        <v>21</v>
      </c>
      <c r="B188" s="16" t="s">
        <v>22</v>
      </c>
      <c r="C188" s="25">
        <v>177500</v>
      </c>
      <c r="D188" s="25">
        <v>133125</v>
      </c>
      <c r="E188" s="25">
        <v>52369.919999999998</v>
      </c>
      <c r="F188" s="31">
        <f t="shared" si="20"/>
        <v>39.338907042253517</v>
      </c>
    </row>
    <row r="189" spans="1:6">
      <c r="A189" s="22" t="s">
        <v>37</v>
      </c>
      <c r="B189" s="16" t="s">
        <v>38</v>
      </c>
      <c r="C189" s="25">
        <v>10600</v>
      </c>
      <c r="D189" s="25">
        <v>7950</v>
      </c>
      <c r="E189" s="25">
        <v>10006.709999999999</v>
      </c>
      <c r="F189" s="31" t="s">
        <v>286</v>
      </c>
    </row>
    <row r="190" spans="1:6">
      <c r="A190" s="22" t="s">
        <v>140</v>
      </c>
      <c r="B190" s="16" t="s">
        <v>141</v>
      </c>
      <c r="C190" s="25">
        <v>256400</v>
      </c>
      <c r="D190" s="25">
        <v>192300</v>
      </c>
      <c r="E190" s="25">
        <f>E191</f>
        <v>8020420.3499999996</v>
      </c>
      <c r="F190" s="31" t="s">
        <v>286</v>
      </c>
    </row>
    <row r="191" spans="1:6">
      <c r="A191" s="22" t="s">
        <v>142</v>
      </c>
      <c r="B191" s="16" t="s">
        <v>143</v>
      </c>
      <c r="C191" s="25">
        <v>256400</v>
      </c>
      <c r="D191" s="25">
        <v>192300</v>
      </c>
      <c r="E191" s="25">
        <f>E192</f>
        <v>8020420.3499999996</v>
      </c>
      <c r="F191" s="31" t="s">
        <v>286</v>
      </c>
    </row>
    <row r="192" spans="1:6" ht="31.2">
      <c r="A192" s="22" t="s">
        <v>144</v>
      </c>
      <c r="B192" s="16" t="s">
        <v>145</v>
      </c>
      <c r="C192" s="25">
        <v>256400</v>
      </c>
      <c r="D192" s="25">
        <v>192300</v>
      </c>
      <c r="E192" s="25">
        <f>101889+7918531.35</f>
        <v>8020420.3499999996</v>
      </c>
      <c r="F192" s="31" t="s">
        <v>286</v>
      </c>
    </row>
    <row r="194" spans="2:6" ht="18">
      <c r="B194" s="36" t="s">
        <v>133</v>
      </c>
      <c r="C194" s="36"/>
      <c r="D194" s="36"/>
      <c r="E194" s="36"/>
      <c r="F194" s="36"/>
    </row>
  </sheetData>
  <mergeCells count="3">
    <mergeCell ref="A2:F2"/>
    <mergeCell ref="A3:F3"/>
    <mergeCell ref="B194:F194"/>
  </mergeCells>
  <pageMargins left="0.59055118110236227" right="0.39370078740157483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3</vt:i4>
      </vt:variant>
    </vt:vector>
  </HeadingPairs>
  <TitlesOfParts>
    <vt:vector size="7" baseType="lpstr">
      <vt:lpstr>РАЗОМ БЮДЖЕТ</vt:lpstr>
      <vt:lpstr>Загальний фонд </vt:lpstr>
      <vt:lpstr>Спеціальний фонд без власних </vt:lpstr>
      <vt:lpstr>Власні надходження б-х уст-в</vt:lpstr>
      <vt:lpstr>'Власні надходження б-х уст-в'!Заголовки_для_друку</vt:lpstr>
      <vt:lpstr>'Загальний фонд '!Заголовки_для_друку</vt:lpstr>
      <vt:lpstr>'Спеціальний фонд без власних 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2024-10-20T11:39:39Z</cp:lastPrinted>
  <dcterms:created xsi:type="dcterms:W3CDTF">2023-03-07T06:17:23Z</dcterms:created>
  <dcterms:modified xsi:type="dcterms:W3CDTF">2024-10-20T11:58:06Z</dcterms:modified>
</cp:coreProperties>
</file>