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9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Лист1!$A$1:$J$36</definedName>
  </definedNames>
  <calcPr calcId="145621"/>
</workbook>
</file>

<file path=xl/calcChain.xml><?xml version="1.0" encoding="utf-8"?>
<calcChain xmlns="http://schemas.openxmlformats.org/spreadsheetml/2006/main">
  <c r="F29" i="1" l="1"/>
  <c r="I29" i="1"/>
  <c r="I30" i="1"/>
  <c r="F24" i="1" l="1"/>
  <c r="I25" i="1" l="1"/>
  <c r="I23" i="1"/>
  <c r="C10" i="1" l="1"/>
  <c r="I12" i="1"/>
  <c r="I8" i="1"/>
  <c r="C14" i="1" l="1"/>
  <c r="D14" i="1" l="1"/>
  <c r="E14" i="1"/>
  <c r="F14" i="1"/>
  <c r="D10" i="1"/>
  <c r="E10" i="1"/>
  <c r="F10" i="1"/>
  <c r="C6" i="1"/>
  <c r="G7" i="1" l="1"/>
  <c r="F6" i="1" l="1"/>
  <c r="H28" i="1" l="1"/>
  <c r="G28" i="1"/>
  <c r="C24" i="1" l="1"/>
  <c r="D6" i="1"/>
  <c r="D24" i="1" l="1"/>
  <c r="E24" i="1"/>
  <c r="I24" i="1" s="1"/>
  <c r="H30" i="1"/>
  <c r="G30" i="1"/>
  <c r="J25" i="1"/>
  <c r="H25" i="1"/>
  <c r="H27" i="1"/>
  <c r="G25" i="1"/>
  <c r="G27" i="1"/>
  <c r="D22" i="1"/>
  <c r="E22" i="1"/>
  <c r="I22" i="1" s="1"/>
  <c r="F22" i="1"/>
  <c r="C22" i="1"/>
  <c r="C29" i="1" s="1"/>
  <c r="D29" i="1" l="1"/>
  <c r="D31" i="1" s="1"/>
  <c r="E29" i="1"/>
  <c r="E31" i="1" s="1"/>
  <c r="H22" i="1"/>
  <c r="C31" i="1"/>
  <c r="J22" i="1"/>
  <c r="J24" i="1"/>
  <c r="G22" i="1"/>
  <c r="H24" i="1"/>
  <c r="G24" i="1"/>
  <c r="J12" i="1"/>
  <c r="J13" i="1"/>
  <c r="J11" i="1"/>
  <c r="J8" i="1"/>
  <c r="J9" i="1"/>
  <c r="J7" i="1"/>
  <c r="I13" i="1"/>
  <c r="I11" i="1"/>
  <c r="I9" i="1"/>
  <c r="I7" i="1"/>
  <c r="H12" i="1"/>
  <c r="H13" i="1"/>
  <c r="H11" i="1"/>
  <c r="H8" i="1"/>
  <c r="H9" i="1"/>
  <c r="H7" i="1"/>
  <c r="G12" i="1"/>
  <c r="G13" i="1"/>
  <c r="G11" i="1"/>
  <c r="G8" i="1"/>
  <c r="G9" i="1"/>
  <c r="J10" i="1"/>
  <c r="I31" i="1" l="1"/>
  <c r="F31" i="1"/>
  <c r="H29" i="1"/>
  <c r="G29" i="1"/>
  <c r="H10" i="1"/>
  <c r="H6" i="1" s="1"/>
  <c r="G10" i="1"/>
  <c r="G6" i="1" s="1"/>
  <c r="I10" i="1"/>
  <c r="G23" i="1" l="1"/>
  <c r="H23" i="1"/>
  <c r="J26" i="1" l="1"/>
  <c r="H26" i="1"/>
  <c r="G26" i="1"/>
  <c r="G31" i="1" l="1"/>
  <c r="G17" i="1" l="1"/>
  <c r="I19" i="1"/>
  <c r="H31" i="1"/>
  <c r="I15" i="1"/>
  <c r="H17" i="1"/>
  <c r="H15" i="1"/>
  <c r="J29" i="1"/>
  <c r="J31" i="1"/>
  <c r="J23" i="1"/>
  <c r="J15" i="1"/>
  <c r="J17" i="1"/>
  <c r="J16" i="1" l="1"/>
  <c r="I16" i="1"/>
  <c r="H19" i="1"/>
  <c r="I17" i="1"/>
  <c r="J19" i="1"/>
  <c r="G19" i="1"/>
  <c r="G15" i="1"/>
  <c r="C18" i="1"/>
  <c r="C20" i="1" s="1"/>
  <c r="H16" i="1"/>
  <c r="H14" i="1"/>
  <c r="H18" i="1" s="1"/>
  <c r="J14" i="1"/>
  <c r="F18" i="1" l="1"/>
  <c r="F20" i="1" s="1"/>
  <c r="F32" i="1" s="1"/>
  <c r="C32" i="1"/>
  <c r="G16" i="1"/>
  <c r="I14" i="1" l="1"/>
  <c r="G14" i="1"/>
  <c r="E6" i="1"/>
  <c r="J6" i="1" l="1"/>
  <c r="D18" i="1"/>
  <c r="D20" i="1" s="1"/>
  <c r="I6" i="1"/>
  <c r="E18" i="1"/>
  <c r="D32" i="1" l="1"/>
  <c r="E20" i="1"/>
  <c r="E32" i="1" s="1"/>
  <c r="I18" i="1"/>
  <c r="J18" i="1"/>
  <c r="G18" i="1"/>
  <c r="I20" i="1" l="1"/>
  <c r="G20" i="1"/>
  <c r="H20" i="1"/>
  <c r="J20" i="1"/>
  <c r="I32" i="1" l="1"/>
  <c r="J32" i="1"/>
  <c r="G32" i="1"/>
  <c r="H32" i="1"/>
</calcChain>
</file>

<file path=xl/sharedStrings.xml><?xml version="1.0" encoding="utf-8"?>
<sst xmlns="http://schemas.openxmlformats.org/spreadsheetml/2006/main" count="45" uniqueCount="42">
  <si>
    <t>Податкові надходження</t>
  </si>
  <si>
    <t>1. 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</si>
  <si>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</si>
  <si>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Внутрішні податки на товари та послуги</t>
  </si>
  <si>
    <t xml:space="preserve">Місцеві податки </t>
  </si>
  <si>
    <t>Податок на майно</t>
  </si>
  <si>
    <t>Туристичний збір, сплачений юридичними (фізичними) особами</t>
  </si>
  <si>
    <t>Єдиний податок</t>
  </si>
  <si>
    <t>Неподаткові надходження</t>
  </si>
  <si>
    <t>1. Доходи від власності та підприємницької діяльності</t>
  </si>
  <si>
    <t>Адміністративні збори та платежі, доходи від некомерційної  господарської  діяльності</t>
  </si>
  <si>
    <t>4. Інші неподаткові надходження</t>
  </si>
  <si>
    <t>18030100  18030200</t>
  </si>
  <si>
    <t>ВСЬОГО офіційні трансферти</t>
  </si>
  <si>
    <t>Всього доходів загального фонду</t>
  </si>
  <si>
    <t xml:space="preserve">С П Е Ц І А Л Ь Н И Й      Ф О Н Д </t>
  </si>
  <si>
    <t>Екологічний податок</t>
  </si>
  <si>
    <t xml:space="preserve"> Власні надходження бюджетних установ </t>
  </si>
  <si>
    <t>Всього доходiв спецфонду</t>
  </si>
  <si>
    <t xml:space="preserve">    РАЗОМ ДОХОДIВ   </t>
  </si>
  <si>
    <t>РАЗОМ ЗАГАЛЬНИЙ ФОНД                   (без трансфертів)</t>
  </si>
  <si>
    <t>Відхилення фактичних надходжень до відповідного періоду минулого року</t>
  </si>
  <si>
    <t>Доходи від операцій з капіталом</t>
  </si>
  <si>
    <t>Код доходів</t>
  </si>
  <si>
    <t>Найменування коду доходів</t>
  </si>
  <si>
    <t>РАЗОМ СПЕЦІАЛЬНИЙ ФОНД                      (без трансфертів)</t>
  </si>
  <si>
    <t>ЗАГАЛЬНИЙ ФОНД</t>
  </si>
  <si>
    <t>Грошові стягнення за шкоду, заподіяну порушенням зак-ва про охорону навколишнього природ-ного середовища …</t>
  </si>
  <si>
    <t>Додаток 1</t>
  </si>
  <si>
    <t>Заступник начальника управління-</t>
  </si>
  <si>
    <t>начальник відділу доходів</t>
  </si>
  <si>
    <t>Ірина ВІЗІТАУ</t>
  </si>
  <si>
    <t>Цільові фонди, утворені …, органами місцевого самоврядування та місцевими органами виконавчої влади</t>
  </si>
  <si>
    <t xml:space="preserve">А Н А Л І З виконання плану по доходах бюджету Жмеринської міської ТГ за 2026 рік </t>
  </si>
  <si>
    <t>Уточнений розпис на 2026р.</t>
  </si>
  <si>
    <t>Відсоток фактичних надходжень до відповідного періоду минулого року</t>
  </si>
  <si>
    <t>Розпис на 4 місяців 2026р.</t>
  </si>
  <si>
    <t>Фактичні надходження за 4 місяці 2026року</t>
  </si>
  <si>
    <t>Фактичні надходження за 4 місяця 2025 року</t>
  </si>
  <si>
    <t>Відхилення фактичних надходжень до плану на 4 місяці 2026 року</t>
  </si>
  <si>
    <t>Відсоток виконання плану на 4 місяці 2026р.</t>
  </si>
  <si>
    <t>на 01.05.2026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</si>
</sst>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5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.5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9694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4" fillId="0" borderId="0" xfId="0" applyFont="1"/>
    <xf numFmtId="0" fontId="2" fillId="3" borderId="4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top"/>
    </xf>
    <xf numFmtId="0" fontId="2" fillId="2" borderId="6" xfId="1" applyFont="1" applyFill="1" applyBorder="1" applyAlignment="1" applyProtection="1">
      <alignment vertical="top" wrapText="1"/>
    </xf>
    <xf numFmtId="0" fontId="3" fillId="2" borderId="6" xfId="1" applyFont="1" applyFill="1" applyBorder="1" applyAlignment="1" applyProtection="1">
      <alignment vertical="top" wrapText="1"/>
    </xf>
    <xf numFmtId="0" fontId="2" fillId="2" borderId="4" xfId="1" applyFont="1" applyFill="1" applyBorder="1" applyAlignment="1" applyProtection="1">
      <alignment horizontal="center" vertical="top"/>
    </xf>
    <xf numFmtId="0" fontId="3" fillId="2" borderId="11" xfId="1" applyFont="1" applyFill="1" applyBorder="1" applyAlignment="1" applyProtection="1">
      <alignment horizontal="center" vertical="top" wrapText="1"/>
    </xf>
    <xf numFmtId="0" fontId="7" fillId="6" borderId="14" xfId="1" applyFont="1" applyFill="1" applyBorder="1" applyAlignment="1" applyProtection="1">
      <alignment horizontal="center" vertical="top"/>
    </xf>
    <xf numFmtId="0" fontId="3" fillId="6" borderId="15" xfId="1" applyFont="1" applyFill="1" applyBorder="1" applyAlignment="1" applyProtection="1">
      <alignment horizontal="center" vertical="top" wrapText="1"/>
    </xf>
    <xf numFmtId="0" fontId="7" fillId="6" borderId="4" xfId="1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0" fontId="2" fillId="6" borderId="3" xfId="1" applyFont="1" applyFill="1" applyBorder="1" applyAlignment="1" applyProtection="1">
      <alignment horizontal="center" vertical="center"/>
    </xf>
    <xf numFmtId="0" fontId="2" fillId="6" borderId="23" xfId="0" applyFont="1" applyFill="1" applyBorder="1" applyAlignment="1">
      <alignment vertical="center" wrapText="1"/>
    </xf>
    <xf numFmtId="0" fontId="3" fillId="3" borderId="11" xfId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top" wrapText="1"/>
    </xf>
    <xf numFmtId="0" fontId="7" fillId="2" borderId="6" xfId="1" applyFont="1" applyFill="1" applyBorder="1" applyAlignment="1" applyProtection="1">
      <alignment horizontal="left" vertical="top" wrapText="1"/>
    </xf>
    <xf numFmtId="0" fontId="2" fillId="3" borderId="9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3" borderId="8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 wrapText="1"/>
    </xf>
    <xf numFmtId="164" fontId="2" fillId="3" borderId="29" xfId="0" applyNumberFormat="1" applyFont="1" applyFill="1" applyBorder="1"/>
    <xf numFmtId="0" fontId="2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top" wrapText="1"/>
    </xf>
    <xf numFmtId="0" fontId="2" fillId="2" borderId="41" xfId="0" applyFont="1" applyFill="1" applyBorder="1" applyAlignment="1">
      <alignment horizontal="center"/>
    </xf>
    <xf numFmtId="0" fontId="3" fillId="3" borderId="10" xfId="1" applyFont="1" applyFill="1" applyBorder="1" applyAlignment="1" applyProtection="1">
      <alignment horizontal="center" vertical="center" wrapText="1"/>
    </xf>
    <xf numFmtId="0" fontId="2" fillId="2" borderId="42" xfId="1" applyFont="1" applyFill="1" applyBorder="1" applyAlignment="1" applyProtection="1">
      <alignment vertical="top" wrapText="1"/>
    </xf>
    <xf numFmtId="0" fontId="7" fillId="3" borderId="11" xfId="1" applyFont="1" applyFill="1" applyBorder="1" applyAlignment="1" applyProtection="1">
      <alignment horizontal="center" vertical="top" wrapText="1"/>
    </xf>
    <xf numFmtId="165" fontId="2" fillId="4" borderId="19" xfId="0" applyNumberFormat="1" applyFont="1" applyFill="1" applyBorder="1"/>
    <xf numFmtId="165" fontId="2" fillId="3" borderId="19" xfId="0" applyNumberFormat="1" applyFont="1" applyFill="1" applyBorder="1"/>
    <xf numFmtId="165" fontId="2" fillId="2" borderId="19" xfId="0" applyNumberFormat="1" applyFont="1" applyFill="1" applyBorder="1"/>
    <xf numFmtId="165" fontId="2" fillId="4" borderId="31" xfId="0" applyNumberFormat="1" applyFont="1" applyFill="1" applyBorder="1"/>
    <xf numFmtId="165" fontId="6" fillId="2" borderId="19" xfId="0" applyNumberFormat="1" applyFont="1" applyFill="1" applyBorder="1"/>
    <xf numFmtId="165" fontId="6" fillId="2" borderId="22" xfId="0" applyNumberFormat="1" applyFont="1" applyFill="1" applyBorder="1"/>
    <xf numFmtId="165" fontId="2" fillId="3" borderId="22" xfId="0" applyNumberFormat="1" applyFont="1" applyFill="1" applyBorder="1"/>
    <xf numFmtId="165" fontId="2" fillId="2" borderId="35" xfId="0" applyNumberFormat="1" applyFont="1" applyFill="1" applyBorder="1"/>
    <xf numFmtId="165" fontId="2" fillId="2" borderId="32" xfId="0" applyNumberFormat="1" applyFont="1" applyFill="1" applyBorder="1"/>
    <xf numFmtId="165" fontId="2" fillId="4" borderId="22" xfId="0" applyNumberFormat="1" applyFont="1" applyFill="1" applyBorder="1"/>
    <xf numFmtId="165" fontId="7" fillId="5" borderId="37" xfId="0" applyNumberFormat="1" applyFont="1" applyFill="1" applyBorder="1"/>
    <xf numFmtId="165" fontId="2" fillId="5" borderId="20" xfId="0" applyNumberFormat="1" applyFont="1" applyFill="1" applyBorder="1"/>
    <xf numFmtId="165" fontId="3" fillId="9" borderId="40" xfId="0" applyNumberFormat="1" applyFont="1" applyFill="1" applyBorder="1"/>
    <xf numFmtId="165" fontId="3" fillId="9" borderId="24" xfId="0" applyNumberFormat="1" applyFont="1" applyFill="1" applyBorder="1"/>
    <xf numFmtId="165" fontId="6" fillId="3" borderId="19" xfId="0" applyNumberFormat="1" applyFont="1" applyFill="1" applyBorder="1"/>
    <xf numFmtId="165" fontId="6" fillId="3" borderId="31" xfId="0" applyNumberFormat="1" applyFont="1" applyFill="1" applyBorder="1"/>
    <xf numFmtId="165" fontId="2" fillId="2" borderId="31" xfId="0" applyNumberFormat="1" applyFont="1" applyFill="1" applyBorder="1"/>
    <xf numFmtId="165" fontId="2" fillId="3" borderId="31" xfId="0" applyNumberFormat="1" applyFont="1" applyFill="1" applyBorder="1"/>
    <xf numFmtId="165" fontId="2" fillId="2" borderId="39" xfId="0" applyNumberFormat="1" applyFont="1" applyFill="1" applyBorder="1"/>
    <xf numFmtId="165" fontId="2" fillId="5" borderId="35" xfId="0" applyNumberFormat="1" applyFont="1" applyFill="1" applyBorder="1"/>
    <xf numFmtId="165" fontId="2" fillId="5" borderId="39" xfId="0" applyNumberFormat="1" applyFont="1" applyFill="1" applyBorder="1"/>
    <xf numFmtId="165" fontId="3" fillId="9" borderId="36" xfId="0" applyNumberFormat="1" applyFont="1" applyFill="1" applyBorder="1"/>
    <xf numFmtId="165" fontId="3" fillId="9" borderId="26" xfId="0" applyNumberFormat="1" applyFont="1" applyFill="1" applyBorder="1"/>
    <xf numFmtId="165" fontId="6" fillId="3" borderId="37" xfId="0" applyNumberFormat="1" applyFont="1" applyFill="1" applyBorder="1"/>
    <xf numFmtId="165" fontId="6" fillId="3" borderId="22" xfId="0" applyNumberFormat="1" applyFont="1" applyFill="1" applyBorder="1"/>
    <xf numFmtId="165" fontId="2" fillId="2" borderId="26" xfId="0" applyNumberFormat="1" applyFont="1" applyFill="1" applyBorder="1"/>
    <xf numFmtId="165" fontId="2" fillId="6" borderId="33" xfId="0" applyNumberFormat="1" applyFont="1" applyFill="1" applyBorder="1"/>
    <xf numFmtId="165" fontId="2" fillId="6" borderId="0" xfId="0" applyNumberFormat="1" applyFont="1" applyFill="1" applyBorder="1"/>
    <xf numFmtId="165" fontId="2" fillId="6" borderId="19" xfId="0" applyNumberFormat="1" applyFont="1" applyFill="1" applyBorder="1"/>
    <xf numFmtId="165" fontId="2" fillId="6" borderId="29" xfId="0" applyNumberFormat="1" applyFont="1" applyFill="1" applyBorder="1"/>
    <xf numFmtId="165" fontId="2" fillId="6" borderId="31" xfId="0" applyNumberFormat="1" applyFont="1" applyFill="1" applyBorder="1"/>
    <xf numFmtId="165" fontId="2" fillId="6" borderId="22" xfId="0" applyNumberFormat="1" applyFont="1" applyFill="1" applyBorder="1"/>
    <xf numFmtId="165" fontId="2" fillId="6" borderId="34" xfId="0" applyNumberFormat="1" applyFont="1" applyFill="1" applyBorder="1"/>
    <xf numFmtId="165" fontId="2" fillId="6" borderId="38" xfId="0" applyNumberFormat="1" applyFont="1" applyFill="1" applyBorder="1"/>
    <xf numFmtId="165" fontId="2" fillId="6" borderId="27" xfId="0" applyNumberFormat="1" applyFont="1" applyFill="1" applyBorder="1"/>
    <xf numFmtId="0" fontId="13" fillId="0" borderId="0" xfId="0" applyFont="1"/>
    <xf numFmtId="0" fontId="7" fillId="7" borderId="19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165" fontId="3" fillId="3" borderId="37" xfId="0" applyNumberFormat="1" applyFont="1" applyFill="1" applyBorder="1" applyAlignment="1"/>
    <xf numFmtId="165" fontId="3" fillId="3" borderId="18" xfId="0" applyNumberFormat="1" applyFont="1" applyFill="1" applyBorder="1" applyAlignment="1"/>
    <xf numFmtId="165" fontId="2" fillId="3" borderId="37" xfId="0" applyNumberFormat="1" applyFont="1" applyFill="1" applyBorder="1"/>
    <xf numFmtId="165" fontId="2" fillId="3" borderId="18" xfId="0" applyNumberFormat="1" applyFont="1" applyFill="1" applyBorder="1"/>
    <xf numFmtId="165" fontId="2" fillId="3" borderId="20" xfId="0" applyNumberFormat="1" applyFont="1" applyFill="1" applyBorder="1"/>
    <xf numFmtId="165" fontId="2" fillId="2" borderId="22" xfId="0" applyNumberFormat="1" applyFont="1" applyFill="1" applyBorder="1"/>
    <xf numFmtId="165" fontId="2" fillId="3" borderId="36" xfId="0" applyNumberFormat="1" applyFont="1" applyFill="1" applyBorder="1"/>
    <xf numFmtId="165" fontId="2" fillId="3" borderId="26" xfId="0" applyNumberFormat="1" applyFont="1" applyFill="1" applyBorder="1"/>
    <xf numFmtId="165" fontId="2" fillId="3" borderId="29" xfId="0" applyNumberFormat="1" applyFont="1" applyFill="1" applyBorder="1"/>
    <xf numFmtId="165" fontId="2" fillId="5" borderId="36" xfId="0" applyNumberFormat="1" applyFont="1" applyFill="1" applyBorder="1"/>
    <xf numFmtId="165" fontId="2" fillId="5" borderId="26" xfId="0" applyNumberFormat="1" applyFont="1" applyFill="1" applyBorder="1"/>
    <xf numFmtId="165" fontId="2" fillId="11" borderId="22" xfId="0" applyNumberFormat="1" applyFont="1" applyFill="1" applyBorder="1"/>
    <xf numFmtId="165" fontId="11" fillId="9" borderId="19" xfId="0" applyNumberFormat="1" applyFont="1" applyFill="1" applyBorder="1"/>
    <xf numFmtId="165" fontId="11" fillId="9" borderId="31" xfId="0" applyNumberFormat="1" applyFont="1" applyFill="1" applyBorder="1"/>
    <xf numFmtId="165" fontId="11" fillId="9" borderId="22" xfId="0" applyNumberFormat="1" applyFont="1" applyFill="1" applyBorder="1"/>
    <xf numFmtId="165" fontId="8" fillId="10" borderId="36" xfId="0" applyNumberFormat="1" applyFont="1" applyFill="1" applyBorder="1" applyAlignment="1"/>
    <xf numFmtId="165" fontId="8" fillId="10" borderId="26" xfId="0" applyNumberFormat="1" applyFont="1" applyFill="1" applyBorder="1" applyAlignment="1"/>
    <xf numFmtId="165" fontId="8" fillId="10" borderId="36" xfId="0" applyNumberFormat="1" applyFont="1" applyFill="1" applyBorder="1"/>
    <xf numFmtId="165" fontId="8" fillId="10" borderId="27" xfId="0" applyNumberFormat="1" applyFont="1" applyFill="1" applyBorder="1"/>
    <xf numFmtId="165" fontId="11" fillId="9" borderId="36" xfId="0" applyNumberFormat="1" applyFont="1" applyFill="1" applyBorder="1"/>
    <xf numFmtId="0" fontId="3" fillId="0" borderId="0" xfId="0" applyFont="1"/>
    <xf numFmtId="0" fontId="5" fillId="0" borderId="0" xfId="0" applyFont="1"/>
    <xf numFmtId="165" fontId="2" fillId="9" borderId="40" xfId="0" applyNumberFormat="1" applyFont="1" applyFill="1" applyBorder="1"/>
    <xf numFmtId="165" fontId="3" fillId="4" borderId="19" xfId="0" applyNumberFormat="1" applyFont="1" applyFill="1" applyBorder="1"/>
    <xf numFmtId="165" fontId="3" fillId="4" borderId="31" xfId="0" applyNumberFormat="1" applyFont="1" applyFill="1" applyBorder="1"/>
    <xf numFmtId="165" fontId="3" fillId="5" borderId="35" xfId="0" applyNumberFormat="1" applyFont="1" applyFill="1" applyBorder="1"/>
    <xf numFmtId="165" fontId="3" fillId="5" borderId="39" xfId="0" applyNumberFormat="1" applyFont="1" applyFill="1" applyBorder="1"/>
    <xf numFmtId="165" fontId="3" fillId="9" borderId="30" xfId="0" applyNumberFormat="1" applyFont="1" applyFill="1" applyBorder="1"/>
    <xf numFmtId="0" fontId="15" fillId="0" borderId="0" xfId="0" applyFont="1" applyAlignment="1">
      <alignment horizontal="center"/>
    </xf>
    <xf numFmtId="0" fontId="7" fillId="7" borderId="4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wrapText="1"/>
    </xf>
    <xf numFmtId="0" fontId="10" fillId="9" borderId="11" xfId="0" applyFont="1" applyFill="1" applyBorder="1" applyAlignment="1">
      <alignment horizontal="center" wrapText="1"/>
    </xf>
    <xf numFmtId="0" fontId="12" fillId="10" borderId="8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9" borderId="2" xfId="1" applyFont="1" applyFill="1" applyBorder="1" applyAlignment="1" applyProtection="1">
      <alignment horizontal="center" vertical="center" wrapText="1"/>
    </xf>
    <xf numFmtId="0" fontId="10" fillId="9" borderId="7" xfId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31" xfId="1" applyFont="1" applyFill="1" applyBorder="1" applyAlignment="1" applyProtection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165" fontId="18" fillId="4" borderId="19" xfId="0" applyNumberFormat="1" applyFont="1" applyFill="1" applyBorder="1"/>
    <xf numFmtId="165" fontId="18" fillId="4" borderId="31" xfId="0" applyNumberFormat="1" applyFont="1" applyFill="1" applyBorder="1"/>
    <xf numFmtId="165" fontId="19" fillId="5" borderId="31" xfId="0" applyNumberFormat="1" applyFont="1" applyFill="1" applyBorder="1"/>
    <xf numFmtId="165" fontId="18" fillId="5" borderId="33" xfId="0" applyNumberFormat="1" applyFont="1" applyFill="1" applyBorder="1"/>
    <xf numFmtId="165" fontId="18" fillId="11" borderId="0" xfId="0" applyNumberFormat="1" applyFont="1" applyFill="1" applyBorder="1"/>
    <xf numFmtId="165" fontId="19" fillId="9" borderId="31" xfId="0" applyNumberFormat="1" applyFont="1" applyFill="1" applyBorder="1"/>
    <xf numFmtId="165" fontId="19" fillId="9" borderId="37" xfId="0" applyNumberFormat="1" applyFont="1" applyFill="1" applyBorder="1"/>
    <xf numFmtId="165" fontId="19" fillId="9" borderId="18" xfId="0" applyNumberFormat="1" applyFont="1" applyFill="1" applyBorder="1"/>
    <xf numFmtId="165" fontId="20" fillId="10" borderId="19" xfId="0" applyNumberFormat="1" applyFont="1" applyFill="1" applyBorder="1"/>
    <xf numFmtId="165" fontId="20" fillId="10" borderId="31" xfId="0" applyNumberFormat="1" applyFont="1" applyFill="1" applyBorder="1"/>
    <xf numFmtId="165" fontId="20" fillId="10" borderId="26" xfId="0" applyNumberFormat="1" applyFont="1" applyFill="1" applyBorder="1" applyAlignment="1"/>
    <xf numFmtId="165" fontId="2" fillId="4" borderId="36" xfId="0" applyNumberFormat="1" applyFont="1" applyFill="1" applyBorder="1"/>
    <xf numFmtId="165" fontId="2" fillId="3" borderId="33" xfId="0" applyNumberFormat="1" applyFont="1" applyFill="1" applyBorder="1"/>
    <xf numFmtId="165" fontId="2" fillId="3" borderId="0" xfId="0" applyNumberFormat="1" applyFont="1" applyFill="1" applyBorder="1"/>
    <xf numFmtId="165" fontId="2" fillId="3" borderId="27" xfId="0" applyNumberFormat="1" applyFont="1" applyFill="1" applyBorder="1"/>
    <xf numFmtId="165" fontId="2" fillId="2" borderId="40" xfId="0" applyNumberFormat="1" applyFont="1" applyFill="1" applyBorder="1"/>
    <xf numFmtId="165" fontId="2" fillId="2" borderId="24" xfId="0" applyNumberFormat="1" applyFont="1" applyFill="1" applyBorder="1"/>
    <xf numFmtId="165" fontId="2" fillId="2" borderId="43" xfId="0" applyNumberFormat="1" applyFont="1" applyFill="1" applyBorder="1"/>
    <xf numFmtId="165" fontId="2" fillId="2" borderId="44" xfId="0" applyNumberFormat="1" applyFont="1" applyFill="1" applyBorder="1"/>
  </cellXfs>
  <cellStyles count="2">
    <cellStyle name="Обычный" xfId="0" builtinId="0"/>
    <cellStyle name="Обычный_ZV1PIV98" xfId="1"/>
  </cellStyles>
  <dxfs count="0"/>
  <tableStyles count="0" defaultTableStyle="TableStyleMedium2" defaultPivotStyle="PivotStyleLight16"/>
  <colors>
    <mruColors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80" zoomScaleNormal="100" zoomScaleSheetLayoutView="80" workbookViewId="0">
      <pane xSplit="2" ySplit="4" topLeftCell="C24" activePane="bottomRight" state="frozen"/>
      <selection pane="topRight" activeCell="C1" sqref="C1"/>
      <selection pane="bottomLeft" activeCell="A5" sqref="A5"/>
      <selection pane="bottomRight" activeCell="I29" sqref="I29"/>
    </sheetView>
  </sheetViews>
  <sheetFormatPr defaultRowHeight="15" x14ac:dyDescent="0.25"/>
  <cols>
    <col min="1" max="1" width="14.7109375" customWidth="1"/>
    <col min="2" max="2" width="43.5703125" customWidth="1"/>
    <col min="3" max="3" width="23.28515625" customWidth="1"/>
    <col min="4" max="4" width="22.28515625" customWidth="1"/>
    <col min="5" max="5" width="20.85546875" customWidth="1"/>
    <col min="6" max="6" width="19.42578125" customWidth="1"/>
    <col min="7" max="7" width="21.85546875" customWidth="1"/>
    <col min="8" max="8" width="21.5703125" customWidth="1"/>
    <col min="9" max="9" width="17.42578125" customWidth="1"/>
    <col min="10" max="10" width="18" customWidth="1"/>
  </cols>
  <sheetData>
    <row r="1" spans="1:10" ht="19.5" thickBot="1" x14ac:dyDescent="0.35">
      <c r="A1" s="68"/>
      <c r="B1" s="68"/>
      <c r="C1" s="68"/>
      <c r="D1" s="68"/>
      <c r="E1" s="68"/>
      <c r="F1" s="68"/>
      <c r="G1" s="68"/>
      <c r="H1" s="68"/>
      <c r="I1" s="68"/>
      <c r="J1" s="104" t="s">
        <v>28</v>
      </c>
    </row>
    <row r="2" spans="1:10" ht="41.25" customHeight="1" x14ac:dyDescent="0.5">
      <c r="A2" s="120" t="s">
        <v>33</v>
      </c>
      <c r="B2" s="121"/>
      <c r="C2" s="121"/>
      <c r="D2" s="121"/>
      <c r="E2" s="121"/>
      <c r="F2" s="121"/>
      <c r="G2" s="121"/>
      <c r="H2" s="121"/>
      <c r="I2" s="121"/>
      <c r="J2" s="122"/>
    </row>
    <row r="3" spans="1:10" ht="51.75" customHeight="1" thickBot="1" x14ac:dyDescent="0.6">
      <c r="A3" s="123" t="s">
        <v>41</v>
      </c>
      <c r="B3" s="124"/>
      <c r="C3" s="124"/>
      <c r="D3" s="124"/>
      <c r="E3" s="124"/>
      <c r="F3" s="124"/>
      <c r="G3" s="124"/>
      <c r="H3" s="124"/>
      <c r="I3" s="124"/>
      <c r="J3" s="125"/>
    </row>
    <row r="4" spans="1:10" ht="117.75" customHeight="1" thickBot="1" x14ac:dyDescent="0.3">
      <c r="A4" s="105" t="s">
        <v>23</v>
      </c>
      <c r="B4" s="106" t="s">
        <v>24</v>
      </c>
      <c r="C4" s="69" t="s">
        <v>34</v>
      </c>
      <c r="D4" s="70" t="s">
        <v>36</v>
      </c>
      <c r="E4" s="69" t="s">
        <v>37</v>
      </c>
      <c r="F4" s="71" t="s">
        <v>38</v>
      </c>
      <c r="G4" s="72" t="s">
        <v>39</v>
      </c>
      <c r="H4" s="73" t="s">
        <v>21</v>
      </c>
      <c r="I4" s="74" t="s">
        <v>40</v>
      </c>
      <c r="J4" s="75" t="s">
        <v>35</v>
      </c>
    </row>
    <row r="5" spans="1:10" ht="32.25" customHeight="1" thickBot="1" x14ac:dyDescent="0.3">
      <c r="A5" s="128" t="s">
        <v>26</v>
      </c>
      <c r="B5" s="129"/>
      <c r="C5" s="129"/>
      <c r="D5" s="129"/>
      <c r="E5" s="129"/>
      <c r="F5" s="129"/>
      <c r="G5" s="129"/>
      <c r="H5" s="130"/>
      <c r="I5" s="130"/>
      <c r="J5" s="131"/>
    </row>
    <row r="6" spans="1:10" ht="42" customHeight="1" thickBot="1" x14ac:dyDescent="0.35">
      <c r="A6" s="2">
        <v>10000000</v>
      </c>
      <c r="B6" s="3" t="s">
        <v>0</v>
      </c>
      <c r="C6" s="47">
        <f>C7+C8+C9+C10</f>
        <v>596409.42000000004</v>
      </c>
      <c r="D6" s="47">
        <f>D7+D8+D9+D10</f>
        <v>190016.49599999998</v>
      </c>
      <c r="E6" s="34">
        <f>E7+E8+E9+E10</f>
        <v>194419.07222</v>
      </c>
      <c r="F6" s="48">
        <f>F7+F8+F9+F10</f>
        <v>163093.32556</v>
      </c>
      <c r="G6" s="47">
        <f t="shared" ref="G6:H6" si="0">G7+G8+G9+G10</f>
        <v>4402.5762200000045</v>
      </c>
      <c r="H6" s="47">
        <f t="shared" si="0"/>
        <v>31325.746659999993</v>
      </c>
      <c r="I6" s="56">
        <f>E6/D6*100</f>
        <v>102.31694421941135</v>
      </c>
      <c r="J6" s="57">
        <f>E6/F6*100</f>
        <v>119.20725238291597</v>
      </c>
    </row>
    <row r="7" spans="1:10" ht="69.75" customHeight="1" thickBot="1" x14ac:dyDescent="0.35">
      <c r="A7" s="4">
        <v>11000000</v>
      </c>
      <c r="B7" s="5" t="s">
        <v>1</v>
      </c>
      <c r="C7" s="35">
        <v>403221.9</v>
      </c>
      <c r="D7" s="35">
        <v>122209.9</v>
      </c>
      <c r="E7" s="35">
        <v>123951.20722</v>
      </c>
      <c r="F7" s="49">
        <v>104361.70828000001</v>
      </c>
      <c r="G7" s="35">
        <f t="shared" ref="G7:G10" si="1">E7-D7</f>
        <v>1741.3072200000024</v>
      </c>
      <c r="H7" s="58">
        <f>E7-F7</f>
        <v>19589.49893999999</v>
      </c>
      <c r="I7" s="37">
        <f>E7/D7*100</f>
        <v>101.42484955801454</v>
      </c>
      <c r="J7" s="38">
        <f>E7/F7*100</f>
        <v>118.77077259739926</v>
      </c>
    </row>
    <row r="8" spans="1:10" ht="67.5" customHeight="1" thickBot="1" x14ac:dyDescent="0.35">
      <c r="A8" s="6">
        <v>13000000</v>
      </c>
      <c r="B8" s="7" t="s">
        <v>2</v>
      </c>
      <c r="C8" s="40">
        <v>715.9</v>
      </c>
      <c r="D8" s="40">
        <v>177</v>
      </c>
      <c r="E8" s="40">
        <v>233.80654000000001</v>
      </c>
      <c r="F8" s="51">
        <v>266.81657999999999</v>
      </c>
      <c r="G8" s="35">
        <f t="shared" si="1"/>
        <v>56.806540000000012</v>
      </c>
      <c r="H8" s="49">
        <f t="shared" ref="H8:H10" si="2">E8-F8</f>
        <v>-33.010039999999975</v>
      </c>
      <c r="I8" s="37">
        <f>E8/D8*100</f>
        <v>132.09409039548024</v>
      </c>
      <c r="J8" s="38">
        <f t="shared" ref="J8:J10" si="3">E8/F8*100</f>
        <v>87.628190122218058</v>
      </c>
    </row>
    <row r="9" spans="1:10" ht="51.75" customHeight="1" thickBot="1" x14ac:dyDescent="0.35">
      <c r="A9" s="6">
        <v>14000000</v>
      </c>
      <c r="B9" s="8" t="s">
        <v>3</v>
      </c>
      <c r="C9" s="40">
        <v>45255.62</v>
      </c>
      <c r="D9" s="40">
        <v>15190.6</v>
      </c>
      <c r="E9" s="40">
        <v>16211.47027</v>
      </c>
      <c r="F9" s="51">
        <v>11095.482379999999</v>
      </c>
      <c r="G9" s="35">
        <f t="shared" si="1"/>
        <v>1020.8702699999994</v>
      </c>
      <c r="H9" s="49">
        <f t="shared" si="2"/>
        <v>5115.9878900000003</v>
      </c>
      <c r="I9" s="37">
        <f t="shared" ref="I9:I10" si="4">E9/D9*100</f>
        <v>106.72040781799271</v>
      </c>
      <c r="J9" s="38">
        <f t="shared" si="3"/>
        <v>146.10874691867159</v>
      </c>
    </row>
    <row r="10" spans="1:10" ht="40.5" customHeight="1" thickBot="1" x14ac:dyDescent="0.35">
      <c r="A10" s="9">
        <v>18000000</v>
      </c>
      <c r="B10" s="10" t="s">
        <v>4</v>
      </c>
      <c r="C10" s="35">
        <f>C11+C12+C13</f>
        <v>147216</v>
      </c>
      <c r="D10" s="35">
        <f t="shared" ref="D10:F10" si="5">D11+D12+D13</f>
        <v>52438.995999999999</v>
      </c>
      <c r="E10" s="35">
        <f t="shared" si="5"/>
        <v>54022.588190000002</v>
      </c>
      <c r="F10" s="35">
        <f t="shared" si="5"/>
        <v>47369.318319999998</v>
      </c>
      <c r="G10" s="35">
        <f t="shared" si="1"/>
        <v>1583.592190000003</v>
      </c>
      <c r="H10" s="49">
        <f t="shared" si="2"/>
        <v>6653.2698700000037</v>
      </c>
      <c r="I10" s="37">
        <f t="shared" si="4"/>
        <v>103.019875113551</v>
      </c>
      <c r="J10" s="38">
        <f t="shared" si="3"/>
        <v>114.04552589305661</v>
      </c>
    </row>
    <row r="11" spans="1:10" ht="48.75" customHeight="1" thickBot="1" x14ac:dyDescent="0.35">
      <c r="A11" s="11">
        <v>18010000</v>
      </c>
      <c r="B11" s="12" t="s">
        <v>5</v>
      </c>
      <c r="C11" s="59">
        <v>79380.600000000006</v>
      </c>
      <c r="D11" s="59">
        <v>28377</v>
      </c>
      <c r="E11" s="59">
        <v>28624.45217</v>
      </c>
      <c r="F11" s="60">
        <v>23374.151399999999</v>
      </c>
      <c r="G11" s="59">
        <f>E11-D11</f>
        <v>247.45217000000048</v>
      </c>
      <c r="H11" s="60">
        <f>E11-F11</f>
        <v>5250.3007700000016</v>
      </c>
      <c r="I11" s="61">
        <f>E11/D11*100</f>
        <v>100.87201666842867</v>
      </c>
      <c r="J11" s="62">
        <f>E11/F11*100</f>
        <v>122.46199521921469</v>
      </c>
    </row>
    <row r="12" spans="1:10" ht="60.75" customHeight="1" thickBot="1" x14ac:dyDescent="0.35">
      <c r="A12" s="13" t="s">
        <v>12</v>
      </c>
      <c r="B12" s="14" t="s">
        <v>6</v>
      </c>
      <c r="C12" s="61">
        <v>27.7</v>
      </c>
      <c r="D12" s="61">
        <v>6.5</v>
      </c>
      <c r="E12" s="61">
        <v>6.9444999999999997</v>
      </c>
      <c r="F12" s="63">
        <v>12.4352</v>
      </c>
      <c r="G12" s="61">
        <f t="shared" ref="G12:G13" si="6">E12-D12</f>
        <v>0.44449999999999967</v>
      </c>
      <c r="H12" s="63">
        <f t="shared" ref="H12:H13" si="7">E12-F12</f>
        <v>-5.4907000000000004</v>
      </c>
      <c r="I12" s="61">
        <f>E12/D12*100</f>
        <v>106.83846153846153</v>
      </c>
      <c r="J12" s="64">
        <f t="shared" ref="J12:J13" si="8">E12/F12*100</f>
        <v>55.845503088008229</v>
      </c>
    </row>
    <row r="13" spans="1:10" ht="43.5" customHeight="1" thickBot="1" x14ac:dyDescent="0.35">
      <c r="A13" s="15">
        <v>18050000</v>
      </c>
      <c r="B13" s="16" t="s">
        <v>7</v>
      </c>
      <c r="C13" s="65">
        <v>67807.7</v>
      </c>
      <c r="D13" s="65">
        <v>24055.495999999999</v>
      </c>
      <c r="E13" s="65">
        <v>25391.19152</v>
      </c>
      <c r="F13" s="66">
        <v>23982.73172</v>
      </c>
      <c r="G13" s="65">
        <f t="shared" si="6"/>
        <v>1335.6955200000011</v>
      </c>
      <c r="H13" s="66">
        <f t="shared" si="7"/>
        <v>1408.4598000000005</v>
      </c>
      <c r="I13" s="65">
        <f t="shared" ref="I13" si="9">E13/D13*100</f>
        <v>105.55255863358627</v>
      </c>
      <c r="J13" s="67">
        <f t="shared" si="8"/>
        <v>105.87280805391089</v>
      </c>
    </row>
    <row r="14" spans="1:10" ht="56.25" customHeight="1" thickBot="1" x14ac:dyDescent="0.35">
      <c r="A14" s="2">
        <v>20000000</v>
      </c>
      <c r="B14" s="17" t="s">
        <v>8</v>
      </c>
      <c r="C14" s="34">
        <f t="shared" ref="C14:F14" si="10">C15+C16+C17</f>
        <v>6417.3</v>
      </c>
      <c r="D14" s="34">
        <f t="shared" si="10"/>
        <v>1786.9</v>
      </c>
      <c r="E14" s="34">
        <f t="shared" si="10"/>
        <v>2049.4813800000002</v>
      </c>
      <c r="F14" s="34">
        <f t="shared" si="10"/>
        <v>2819.5577499999999</v>
      </c>
      <c r="G14" s="34">
        <f t="shared" ref="G14:G20" si="11">E14-D14</f>
        <v>262.58138000000008</v>
      </c>
      <c r="H14" s="50">
        <f>E14-F14</f>
        <v>-770.07636999999977</v>
      </c>
      <c r="I14" s="34">
        <f t="shared" ref="I14:I19" si="12">E14/D14*100</f>
        <v>114.69479993284459</v>
      </c>
      <c r="J14" s="39">
        <f t="shared" ref="J14:J20" si="13">E14/F14*100</f>
        <v>72.688044073578567</v>
      </c>
    </row>
    <row r="15" spans="1:10" ht="51" customHeight="1" thickBot="1" x14ac:dyDescent="0.35">
      <c r="A15" s="18">
        <v>21000000</v>
      </c>
      <c r="B15" s="19" t="s">
        <v>9</v>
      </c>
      <c r="C15" s="40">
        <v>2257.1999999999998</v>
      </c>
      <c r="D15" s="40">
        <v>545.70000000000005</v>
      </c>
      <c r="E15" s="40">
        <v>563.55510000000004</v>
      </c>
      <c r="F15" s="51">
        <v>519.85757999999998</v>
      </c>
      <c r="G15" s="40">
        <f t="shared" si="11"/>
        <v>17.855099999999993</v>
      </c>
      <c r="H15" s="51">
        <f>E15-F15</f>
        <v>43.697520000000054</v>
      </c>
      <c r="I15" s="40">
        <f t="shared" si="12"/>
        <v>103.27196261682244</v>
      </c>
      <c r="J15" s="41">
        <f t="shared" si="13"/>
        <v>108.40567141485175</v>
      </c>
    </row>
    <row r="16" spans="1:10" ht="75.75" thickBot="1" x14ac:dyDescent="0.35">
      <c r="A16" s="18">
        <v>22000000</v>
      </c>
      <c r="B16" s="20" t="s">
        <v>10</v>
      </c>
      <c r="C16" s="40">
        <v>3739.9</v>
      </c>
      <c r="D16" s="40">
        <v>1081.5</v>
      </c>
      <c r="E16" s="40">
        <v>1083.98774</v>
      </c>
      <c r="F16" s="51">
        <v>1270.00261</v>
      </c>
      <c r="G16" s="40">
        <f t="shared" si="11"/>
        <v>2.4877400000000307</v>
      </c>
      <c r="H16" s="51">
        <f>E16-F16</f>
        <v>-186.01486999999997</v>
      </c>
      <c r="I16" s="40">
        <f t="shared" si="12"/>
        <v>100.23002681460935</v>
      </c>
      <c r="J16" s="41">
        <f t="shared" si="13"/>
        <v>85.353189943444292</v>
      </c>
    </row>
    <row r="17" spans="1:11" ht="42.75" customHeight="1" thickBot="1" x14ac:dyDescent="0.35">
      <c r="A17" s="18">
        <v>24000000</v>
      </c>
      <c r="B17" s="19" t="s">
        <v>11</v>
      </c>
      <c r="C17" s="40">
        <v>420.2</v>
      </c>
      <c r="D17" s="40">
        <v>159.69999999999999</v>
      </c>
      <c r="E17" s="40">
        <v>401.93853999999999</v>
      </c>
      <c r="F17" s="51">
        <v>1029.6975600000001</v>
      </c>
      <c r="G17" s="40">
        <f t="shared" si="11"/>
        <v>242.23854</v>
      </c>
      <c r="H17" s="51">
        <f>E17-F17</f>
        <v>-627.75902000000008</v>
      </c>
      <c r="I17" s="40">
        <f t="shared" si="12"/>
        <v>251.68349405134629</v>
      </c>
      <c r="J17" s="41">
        <f t="shared" si="13"/>
        <v>39.034621000752878</v>
      </c>
    </row>
    <row r="18" spans="1:11" ht="52.5" customHeight="1" thickBot="1" x14ac:dyDescent="0.35">
      <c r="A18" s="118" t="s">
        <v>20</v>
      </c>
      <c r="B18" s="119"/>
      <c r="C18" s="33">
        <f>C6+C14</f>
        <v>602826.72000000009</v>
      </c>
      <c r="D18" s="33">
        <f>D6+D14</f>
        <v>191803.39599999998</v>
      </c>
      <c r="E18" s="99">
        <f>E6+E14</f>
        <v>196468.55360000001</v>
      </c>
      <c r="F18" s="100">
        <f>F6+F14</f>
        <v>165912.88331</v>
      </c>
      <c r="G18" s="33">
        <f t="shared" si="11"/>
        <v>4665.157600000035</v>
      </c>
      <c r="H18" s="36">
        <f>H6+H14</f>
        <v>30555.670289999995</v>
      </c>
      <c r="I18" s="33">
        <f t="shared" si="12"/>
        <v>102.43226016707234</v>
      </c>
      <c r="J18" s="42">
        <f t="shared" si="13"/>
        <v>118.4166953647043</v>
      </c>
    </row>
    <row r="19" spans="1:11" s="1" customFormat="1" ht="48" customHeight="1" x14ac:dyDescent="0.35">
      <c r="A19" s="111" t="s">
        <v>13</v>
      </c>
      <c r="B19" s="112"/>
      <c r="C19" s="52">
        <v>168744.41188999999</v>
      </c>
      <c r="D19" s="52">
        <v>81465.539569999994</v>
      </c>
      <c r="E19" s="101">
        <v>81653.048250000007</v>
      </c>
      <c r="F19" s="102">
        <v>50222.709069999997</v>
      </c>
      <c r="G19" s="52">
        <f t="shared" si="11"/>
        <v>187.50868000001356</v>
      </c>
      <c r="H19" s="53">
        <f>E19-F19</f>
        <v>31430.33918000001</v>
      </c>
      <c r="I19" s="43">
        <f t="shared" si="12"/>
        <v>100.2301693218872</v>
      </c>
      <c r="J19" s="44">
        <f t="shared" si="13"/>
        <v>162.58192710431584</v>
      </c>
    </row>
    <row r="20" spans="1:11" s="1" customFormat="1" ht="57.75" customHeight="1" thickBot="1" x14ac:dyDescent="0.4">
      <c r="A20" s="113" t="s">
        <v>14</v>
      </c>
      <c r="B20" s="114"/>
      <c r="C20" s="45">
        <f>C18+C19</f>
        <v>771571.13189000008</v>
      </c>
      <c r="D20" s="98">
        <f>D18+D19</f>
        <v>273268.93556999997</v>
      </c>
      <c r="E20" s="45">
        <f>E18+E19</f>
        <v>278121.60185000004</v>
      </c>
      <c r="F20" s="103">
        <f>F18+F19</f>
        <v>216135.59237999999</v>
      </c>
      <c r="G20" s="54">
        <f t="shared" si="11"/>
        <v>4852.6662800000631</v>
      </c>
      <c r="H20" s="55">
        <f>E20-F20</f>
        <v>61986.009470000048</v>
      </c>
      <c r="I20" s="45">
        <f>E20/D20*100</f>
        <v>101.7757840897203</v>
      </c>
      <c r="J20" s="46">
        <f t="shared" si="13"/>
        <v>128.67922343906181</v>
      </c>
    </row>
    <row r="21" spans="1:11" ht="38.25" customHeight="1" thickBot="1" x14ac:dyDescent="0.35">
      <c r="A21" s="115" t="s">
        <v>15</v>
      </c>
      <c r="B21" s="116"/>
      <c r="C21" s="116"/>
      <c r="D21" s="116"/>
      <c r="E21" s="116"/>
      <c r="F21" s="116"/>
      <c r="G21" s="116"/>
      <c r="H21" s="116"/>
      <c r="I21" s="116"/>
      <c r="J21" s="117"/>
    </row>
    <row r="22" spans="1:11" ht="41.25" customHeight="1" thickBot="1" x14ac:dyDescent="0.35">
      <c r="A22" s="21">
        <v>10000000</v>
      </c>
      <c r="B22" s="30" t="s">
        <v>0</v>
      </c>
      <c r="C22" s="76">
        <f>C23</f>
        <v>226.8</v>
      </c>
      <c r="D22" s="77">
        <f t="shared" ref="D22:F22" si="14">D23</f>
        <v>57</v>
      </c>
      <c r="E22" s="76">
        <f t="shared" si="14"/>
        <v>87.702770000000001</v>
      </c>
      <c r="F22" s="77">
        <f t="shared" si="14"/>
        <v>61.989449999999998</v>
      </c>
      <c r="G22" s="78">
        <f>E22-D22</f>
        <v>30.702770000000001</v>
      </c>
      <c r="H22" s="79">
        <f>E22-F22</f>
        <v>25.713320000000003</v>
      </c>
      <c r="I22" s="34">
        <f>E22/D22*100</f>
        <v>153.86450877192982</v>
      </c>
      <c r="J22" s="80">
        <f>E22/F22*100</f>
        <v>141.48015509090661</v>
      </c>
    </row>
    <row r="23" spans="1:11" ht="42" customHeight="1" thickBot="1" x14ac:dyDescent="0.35">
      <c r="A23" s="22">
        <v>19010000</v>
      </c>
      <c r="B23" s="23" t="s">
        <v>16</v>
      </c>
      <c r="C23" s="35">
        <v>226.8</v>
      </c>
      <c r="D23" s="49">
        <v>57</v>
      </c>
      <c r="E23" s="35">
        <v>87.702770000000001</v>
      </c>
      <c r="F23" s="49">
        <v>61.989449999999998</v>
      </c>
      <c r="G23" s="35">
        <f>E23-D23</f>
        <v>30.702770000000001</v>
      </c>
      <c r="H23" s="49">
        <f>E23-F23</f>
        <v>25.713320000000003</v>
      </c>
      <c r="I23" s="35">
        <f>E23/D23*100</f>
        <v>153.86450877192982</v>
      </c>
      <c r="J23" s="81">
        <f>E23/F23*100</f>
        <v>141.48015509090661</v>
      </c>
    </row>
    <row r="24" spans="1:11" ht="42.75" customHeight="1" thickBot="1" x14ac:dyDescent="0.35">
      <c r="A24" s="24">
        <v>20000000</v>
      </c>
      <c r="B24" s="25" t="s">
        <v>8</v>
      </c>
      <c r="C24" s="146">
        <f>C25+C26</f>
        <v>11147.779</v>
      </c>
      <c r="D24" s="147">
        <f t="shared" ref="D24:E24" si="15">D25+D26</f>
        <v>5</v>
      </c>
      <c r="E24" s="146">
        <f t="shared" si="15"/>
        <v>4575.8646499999995</v>
      </c>
      <c r="F24" s="147">
        <f>F25+F26</f>
        <v>3320.6304799999998</v>
      </c>
      <c r="G24" s="146">
        <f t="shared" ref="G24:G28" si="16">E24-D24</f>
        <v>4570.8646499999995</v>
      </c>
      <c r="H24" s="147">
        <f t="shared" ref="H24:H28" si="17">E24-F24</f>
        <v>1255.2341699999997</v>
      </c>
      <c r="I24" s="78">
        <f t="shared" ref="I24:I25" si="18">E24/D24*100</f>
        <v>91517.292999999991</v>
      </c>
      <c r="J24" s="84">
        <f t="shared" ref="J24:J26" si="19">E24/F24*100</f>
        <v>137.80107957088919</v>
      </c>
    </row>
    <row r="25" spans="1:11" ht="75" customHeight="1" x14ac:dyDescent="0.3">
      <c r="A25" s="27">
        <v>24062100</v>
      </c>
      <c r="B25" s="28" t="s">
        <v>27</v>
      </c>
      <c r="C25" s="151">
        <v>77</v>
      </c>
      <c r="D25" s="40">
        <v>5</v>
      </c>
      <c r="E25" s="151">
        <v>29.542020000000001</v>
      </c>
      <c r="F25" s="40">
        <v>5.2761399999999998</v>
      </c>
      <c r="G25" s="41">
        <f t="shared" si="16"/>
        <v>24.542020000000001</v>
      </c>
      <c r="H25" s="151">
        <f t="shared" si="17"/>
        <v>24.265880000000003</v>
      </c>
      <c r="I25" s="40">
        <f t="shared" si="18"/>
        <v>590.84040000000005</v>
      </c>
      <c r="J25" s="41">
        <f t="shared" si="19"/>
        <v>559.91728801737634</v>
      </c>
    </row>
    <row r="26" spans="1:11" ht="47.25" customHeight="1" thickBot="1" x14ac:dyDescent="0.35">
      <c r="A26" s="29">
        <v>25000000</v>
      </c>
      <c r="B26" s="31" t="s">
        <v>17</v>
      </c>
      <c r="C26" s="152">
        <v>11070.779</v>
      </c>
      <c r="D26" s="149">
        <v>0</v>
      </c>
      <c r="E26" s="152">
        <v>4546.3226299999997</v>
      </c>
      <c r="F26" s="149">
        <v>3315.3543399999999</v>
      </c>
      <c r="G26" s="150">
        <f t="shared" si="16"/>
        <v>4546.3226299999997</v>
      </c>
      <c r="H26" s="152">
        <f t="shared" si="17"/>
        <v>1230.9682899999998</v>
      </c>
      <c r="I26" s="149">
        <v>0</v>
      </c>
      <c r="J26" s="150">
        <f t="shared" si="19"/>
        <v>137.12931300127636</v>
      </c>
    </row>
    <row r="27" spans="1:11" ht="46.5" customHeight="1" thickBot="1" x14ac:dyDescent="0.35">
      <c r="A27" s="2">
        <v>30000000</v>
      </c>
      <c r="B27" s="17" t="s">
        <v>22</v>
      </c>
      <c r="C27" s="82">
        <v>1430.6</v>
      </c>
      <c r="D27" s="83">
        <v>105</v>
      </c>
      <c r="E27" s="82">
        <v>51.680599999999998</v>
      </c>
      <c r="F27" s="83">
        <v>356.69600000000003</v>
      </c>
      <c r="G27" s="82">
        <f t="shared" si="16"/>
        <v>-53.319400000000002</v>
      </c>
      <c r="H27" s="83">
        <f t="shared" si="17"/>
        <v>-305.0154</v>
      </c>
      <c r="I27" s="82">
        <v>0</v>
      </c>
      <c r="J27" s="148">
        <v>0</v>
      </c>
      <c r="K27" s="26"/>
    </row>
    <row r="28" spans="1:11" ht="75.75" hidden="1" customHeight="1" thickBot="1" x14ac:dyDescent="0.35">
      <c r="A28" s="2">
        <v>50110000</v>
      </c>
      <c r="B28" s="32" t="s">
        <v>32</v>
      </c>
      <c r="C28" s="34">
        <v>0</v>
      </c>
      <c r="D28" s="50">
        <v>0</v>
      </c>
      <c r="E28" s="34">
        <v>0</v>
      </c>
      <c r="F28" s="50">
        <v>0</v>
      </c>
      <c r="G28" s="34">
        <f t="shared" si="16"/>
        <v>0</v>
      </c>
      <c r="H28" s="50">
        <f t="shared" si="17"/>
        <v>0</v>
      </c>
      <c r="I28" s="34">
        <v>0</v>
      </c>
      <c r="J28" s="39">
        <v>0</v>
      </c>
    </row>
    <row r="29" spans="1:11" ht="55.5" customHeight="1" thickBot="1" x14ac:dyDescent="0.35">
      <c r="A29" s="132" t="s">
        <v>25</v>
      </c>
      <c r="B29" s="133"/>
      <c r="C29" s="134">
        <f>C22+C24+C27+C28</f>
        <v>12805.179</v>
      </c>
      <c r="D29" s="36">
        <f t="shared" ref="D29:G29" si="20">D22+D24+D27+D28</f>
        <v>167</v>
      </c>
      <c r="E29" s="134">
        <f>E22+E24+E27+E28</f>
        <v>4715.2480199999991</v>
      </c>
      <c r="F29" s="135">
        <f>F22+F24+F27+F28</f>
        <v>3739.3159299999998</v>
      </c>
      <c r="G29" s="33">
        <f t="shared" si="20"/>
        <v>4548.2480199999991</v>
      </c>
      <c r="H29" s="36">
        <f>E29-F29</f>
        <v>975.93208999999933</v>
      </c>
      <c r="I29" s="145">
        <f t="shared" ref="I29:I32" si="21">E29/D29*100</f>
        <v>2823.5018083832329</v>
      </c>
      <c r="J29" s="42">
        <f t="shared" ref="J29:J32" si="22">E29/F29*100</f>
        <v>126.09921462292701</v>
      </c>
    </row>
    <row r="30" spans="1:11" ht="44.25" customHeight="1" thickBot="1" x14ac:dyDescent="0.35">
      <c r="A30" s="126" t="s">
        <v>13</v>
      </c>
      <c r="B30" s="127"/>
      <c r="C30" s="85">
        <v>16592.373</v>
      </c>
      <c r="D30" s="86">
        <v>16592.373</v>
      </c>
      <c r="E30" s="85">
        <v>0</v>
      </c>
      <c r="F30" s="136">
        <v>4.1360000000000001</v>
      </c>
      <c r="G30" s="137">
        <f t="shared" ref="G30:G32" si="23">E30-D30</f>
        <v>-16592.373</v>
      </c>
      <c r="H30" s="138">
        <f t="shared" ref="H30:H32" si="24">E30-F30</f>
        <v>-4.1360000000000001</v>
      </c>
      <c r="I30" s="85">
        <f t="shared" si="21"/>
        <v>0</v>
      </c>
      <c r="J30" s="87">
        <v>0</v>
      </c>
    </row>
    <row r="31" spans="1:11" ht="48.75" customHeight="1" thickBot="1" x14ac:dyDescent="0.4">
      <c r="A31" s="107" t="s">
        <v>18</v>
      </c>
      <c r="B31" s="108"/>
      <c r="C31" s="88">
        <f>C29+C30</f>
        <v>29397.552</v>
      </c>
      <c r="D31" s="89">
        <f t="shared" ref="D30:F31" si="25">D29+D30</f>
        <v>16759.373</v>
      </c>
      <c r="E31" s="88">
        <f>E29+E30</f>
        <v>4715.2480199999991</v>
      </c>
      <c r="F31" s="139">
        <f t="shared" si="25"/>
        <v>3743.4519299999997</v>
      </c>
      <c r="G31" s="140">
        <f t="shared" si="23"/>
        <v>-12044.124980000001</v>
      </c>
      <c r="H31" s="141">
        <f t="shared" si="24"/>
        <v>971.79608999999937</v>
      </c>
      <c r="I31" s="95">
        <f t="shared" si="21"/>
        <v>28.134990610925598</v>
      </c>
      <c r="J31" s="90">
        <f t="shared" si="22"/>
        <v>125.95989231789066</v>
      </c>
    </row>
    <row r="32" spans="1:11" ht="68.25" customHeight="1" thickBot="1" x14ac:dyDescent="0.45">
      <c r="A32" s="109" t="s">
        <v>19</v>
      </c>
      <c r="B32" s="110"/>
      <c r="C32" s="91">
        <f>C20+C31</f>
        <v>800968.6838900001</v>
      </c>
      <c r="D32" s="92">
        <f t="shared" ref="D32:F32" si="26">D20+D31</f>
        <v>290028.30856999999</v>
      </c>
      <c r="E32" s="91">
        <f t="shared" si="26"/>
        <v>282836.84987000003</v>
      </c>
      <c r="F32" s="144">
        <f t="shared" si="26"/>
        <v>219879.04431</v>
      </c>
      <c r="G32" s="142">
        <f t="shared" si="23"/>
        <v>-7191.4586999999592</v>
      </c>
      <c r="H32" s="143">
        <f t="shared" si="24"/>
        <v>62957.805560000037</v>
      </c>
      <c r="I32" s="93">
        <f t="shared" si="21"/>
        <v>97.520428700405887</v>
      </c>
      <c r="J32" s="94">
        <f t="shared" si="22"/>
        <v>128.63292668820134</v>
      </c>
    </row>
    <row r="33" spans="1:10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</row>
    <row r="35" spans="1:10" ht="33" customHeight="1" x14ac:dyDescent="0.35">
      <c r="A35" s="96" t="s">
        <v>29</v>
      </c>
      <c r="B35" s="97"/>
      <c r="C35" s="97"/>
      <c r="D35" s="97"/>
      <c r="E35" s="97"/>
      <c r="F35" s="97" t="s">
        <v>31</v>
      </c>
      <c r="G35" s="1"/>
      <c r="H35" s="1"/>
    </row>
    <row r="36" spans="1:10" ht="23.25" x14ac:dyDescent="0.35">
      <c r="A36" s="97" t="s">
        <v>30</v>
      </c>
      <c r="B36" s="97"/>
      <c r="C36" s="97"/>
      <c r="D36" s="97"/>
      <c r="E36" s="97"/>
      <c r="F36" s="97"/>
      <c r="G36" s="1"/>
      <c r="H36" s="1"/>
    </row>
  </sheetData>
  <mergeCells count="11">
    <mergeCell ref="A18:B18"/>
    <mergeCell ref="A2:J2"/>
    <mergeCell ref="A3:J3"/>
    <mergeCell ref="A30:B30"/>
    <mergeCell ref="A5:J5"/>
    <mergeCell ref="A29:B29"/>
    <mergeCell ref="A31:B31"/>
    <mergeCell ref="A32:B32"/>
    <mergeCell ref="A19:B19"/>
    <mergeCell ref="A20:B20"/>
    <mergeCell ref="A21:J21"/>
  </mergeCells>
  <pageMargins left="0.59055118110236227" right="0" top="0" bottom="0" header="0" footer="0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2026-05-05T13:41:02Z</cp:lastPrinted>
  <dcterms:created xsi:type="dcterms:W3CDTF">2023-01-10T13:05:10Z</dcterms:created>
  <dcterms:modified xsi:type="dcterms:W3CDTF">2026-05-06T07:21:06Z</dcterms:modified>
</cp:coreProperties>
</file>