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690" windowHeight="123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Лист1!$A$1:$J$36</definedName>
  </definedNames>
  <calcPr calcId="145621"/>
</workbook>
</file>

<file path=xl/calcChain.xml><?xml version="1.0" encoding="utf-8"?>
<calcChain xmlns="http://schemas.openxmlformats.org/spreadsheetml/2006/main">
  <c r="F24" i="1" l="1"/>
  <c r="I25" i="1" l="1"/>
  <c r="I23" i="1"/>
  <c r="C10" i="1" l="1"/>
  <c r="I12" i="1"/>
  <c r="I8" i="1"/>
  <c r="C14" i="1" l="1"/>
  <c r="D14" i="1" l="1"/>
  <c r="E14" i="1"/>
  <c r="F14" i="1"/>
  <c r="D10" i="1"/>
  <c r="E10" i="1"/>
  <c r="F10" i="1"/>
  <c r="C6" i="1"/>
  <c r="G7" i="1" l="1"/>
  <c r="F6" i="1" l="1"/>
  <c r="H28" i="1" l="1"/>
  <c r="G28" i="1"/>
  <c r="C24" i="1" l="1"/>
  <c r="D6" i="1"/>
  <c r="D24" i="1" l="1"/>
  <c r="E24" i="1"/>
  <c r="I24" i="1" s="1"/>
  <c r="H30" i="1"/>
  <c r="G30" i="1"/>
  <c r="J25" i="1"/>
  <c r="H25" i="1"/>
  <c r="H27" i="1"/>
  <c r="G25" i="1"/>
  <c r="G27" i="1"/>
  <c r="D22" i="1"/>
  <c r="E22" i="1"/>
  <c r="I22" i="1" s="1"/>
  <c r="F22" i="1"/>
  <c r="C22" i="1"/>
  <c r="C29" i="1" s="1"/>
  <c r="D29" i="1" l="1"/>
  <c r="D31" i="1" s="1"/>
  <c r="E29" i="1"/>
  <c r="E31" i="1" s="1"/>
  <c r="F29" i="1"/>
  <c r="H22" i="1"/>
  <c r="C31" i="1"/>
  <c r="J22" i="1"/>
  <c r="J24" i="1"/>
  <c r="G22" i="1"/>
  <c r="H24" i="1"/>
  <c r="G24" i="1"/>
  <c r="J12" i="1"/>
  <c r="J13" i="1"/>
  <c r="J11" i="1"/>
  <c r="J8" i="1"/>
  <c r="J9" i="1"/>
  <c r="J7" i="1"/>
  <c r="I13" i="1"/>
  <c r="I11" i="1"/>
  <c r="I9" i="1"/>
  <c r="I7" i="1"/>
  <c r="H12" i="1"/>
  <c r="H13" i="1"/>
  <c r="H11" i="1"/>
  <c r="H8" i="1"/>
  <c r="H9" i="1"/>
  <c r="H7" i="1"/>
  <c r="G12" i="1"/>
  <c r="G13" i="1"/>
  <c r="G11" i="1"/>
  <c r="G8" i="1"/>
  <c r="G9" i="1"/>
  <c r="J10" i="1"/>
  <c r="I31" i="1" l="1"/>
  <c r="F31" i="1"/>
  <c r="H29" i="1"/>
  <c r="G29" i="1"/>
  <c r="H10" i="1"/>
  <c r="H6" i="1" s="1"/>
  <c r="G10" i="1"/>
  <c r="G6" i="1" s="1"/>
  <c r="I10" i="1"/>
  <c r="G23" i="1" l="1"/>
  <c r="H23" i="1"/>
  <c r="J26" i="1" l="1"/>
  <c r="H26" i="1"/>
  <c r="G26" i="1"/>
  <c r="G31" i="1" l="1"/>
  <c r="G17" i="1" l="1"/>
  <c r="I19" i="1"/>
  <c r="H31" i="1"/>
  <c r="I15" i="1"/>
  <c r="H17" i="1"/>
  <c r="H15" i="1"/>
  <c r="J29" i="1"/>
  <c r="J31" i="1"/>
  <c r="J23" i="1"/>
  <c r="J15" i="1"/>
  <c r="J17" i="1"/>
  <c r="J16" i="1" l="1"/>
  <c r="I16" i="1"/>
  <c r="H19" i="1"/>
  <c r="I17" i="1"/>
  <c r="J19" i="1"/>
  <c r="G19" i="1"/>
  <c r="G15" i="1"/>
  <c r="C18" i="1"/>
  <c r="C20" i="1" s="1"/>
  <c r="H16" i="1"/>
  <c r="H14" i="1"/>
  <c r="H18" i="1" s="1"/>
  <c r="J14" i="1"/>
  <c r="F18" i="1" l="1"/>
  <c r="F20" i="1" s="1"/>
  <c r="F32" i="1" s="1"/>
  <c r="C32" i="1"/>
  <c r="G16" i="1"/>
  <c r="I14" i="1" l="1"/>
  <c r="G14" i="1"/>
  <c r="E6" i="1"/>
  <c r="J6" i="1" l="1"/>
  <c r="D18" i="1"/>
  <c r="D20" i="1" s="1"/>
  <c r="I6" i="1"/>
  <c r="E18" i="1"/>
  <c r="D32" i="1" l="1"/>
  <c r="E20" i="1"/>
  <c r="E32" i="1" s="1"/>
  <c r="I18" i="1"/>
  <c r="J18" i="1"/>
  <c r="G18" i="1"/>
  <c r="I20" i="1" l="1"/>
  <c r="G20" i="1"/>
  <c r="H20" i="1"/>
  <c r="J20" i="1"/>
  <c r="I32" i="1" l="1"/>
  <c r="J32" i="1"/>
  <c r="G32" i="1"/>
  <c r="H32" i="1"/>
</calcChain>
</file>

<file path=xl/sharedStrings.xml><?xml version="1.0" encoding="utf-8"?>
<sst xmlns="http://schemas.openxmlformats.org/spreadsheetml/2006/main" count="45" uniqueCount="42">
  <si>
    <t>Податкові надходження</t>
  </si>
  <si>
    <t>1. Податки на доходи, податки на прибуток, податки на збільшення ринкової вартості</t>
  </si>
  <si>
    <t>Рентна плата та плата за використання інших природних ресурсів</t>
  </si>
  <si>
    <t>Внутрішні податки на товари та послуги</t>
  </si>
  <si>
    <t xml:space="preserve">Місцеві податки </t>
  </si>
  <si>
    <t>Податок на майно</t>
  </si>
  <si>
    <t>Туристичний збір, сплачений юридичними (фізичними) особами</t>
  </si>
  <si>
    <t>Єдиний податок</t>
  </si>
  <si>
    <t>Неподаткові надходження</t>
  </si>
  <si>
    <t>1. Доходи від власності та підприємницької діяльності</t>
  </si>
  <si>
    <t>Адміністративні збори та платежі, доходи від некомерційної  господарської  діяльності</t>
  </si>
  <si>
    <t>4. Інші неподаткові надходження</t>
  </si>
  <si>
    <t>18030100  18030200</t>
  </si>
  <si>
    <t>ВСЬОГО офіційні трансферти</t>
  </si>
  <si>
    <t>Всього доходів загального фонду</t>
  </si>
  <si>
    <t xml:space="preserve">С П Е Ц І А Л Ь Н И Й      Ф О Н Д </t>
  </si>
  <si>
    <t>Екологічний податок</t>
  </si>
  <si>
    <t xml:space="preserve"> Власні надходження бюджетних установ </t>
  </si>
  <si>
    <t>Всього доходiв спецфонду</t>
  </si>
  <si>
    <t xml:space="preserve">    РАЗОМ ДОХОДIВ   </t>
  </si>
  <si>
    <t>РАЗОМ ЗАГАЛЬНИЙ ФОНД                   (без трансфертів)</t>
  </si>
  <si>
    <t>Відхилення фактичних надходжень до відповідного періоду минулого року</t>
  </si>
  <si>
    <t>Доходи від операцій з капіталом</t>
  </si>
  <si>
    <t>Код доходів</t>
  </si>
  <si>
    <t>Найменування коду доходів</t>
  </si>
  <si>
    <t>РАЗОМ СПЕЦІАЛЬНИЙ ФОНД                      (без трансфертів)</t>
  </si>
  <si>
    <t>ЗАГАЛЬНИЙ ФОНД</t>
  </si>
  <si>
    <t>Грошові стягнення за шкоду, заподіяну порушенням зак-ва про охорону навколишнього природ-ного середовища …</t>
  </si>
  <si>
    <t>Додаток 1</t>
  </si>
  <si>
    <t>Заступник начальника управління-</t>
  </si>
  <si>
    <t>начальник відділу доходів</t>
  </si>
  <si>
    <t>Ірина ВІЗІТАУ</t>
  </si>
  <si>
    <t>Цільові фонди, утворені …, органами місцевого самоврядування та місцевими органами виконавчої влади</t>
  </si>
  <si>
    <t xml:space="preserve">А Н А Л І З виконання плану по доходах бюджету Жмеринської міської ТГ за 2026 рік </t>
  </si>
  <si>
    <t>Уточнений розпис на 2026р.</t>
  </si>
  <si>
    <t>Відсоток фактичних надходжень до відповідного періоду минулого року</t>
  </si>
  <si>
    <t>на 01.04.2026 року</t>
  </si>
  <si>
    <t>Розпис на 3 місяці 2026р.</t>
  </si>
  <si>
    <t>Фактичні надходження за 3 місяці 2026року</t>
  </si>
  <si>
    <t>Фактичні надходження за 3 місяця 2025 року</t>
  </si>
  <si>
    <t>Відхилення фактичних надходжень до плану на 3 місяці 2026 року</t>
  </si>
  <si>
    <t>Відсоток виконання плану на 3 місяці 2026р.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</si>
</sst>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04"/>
      <scheme val="minor"/>
    </font>
    <font>
      <sz val="12"/>
      <name val="Times New Roman Cyr"/>
      <family val="1"/>
      <charset val="204"/>
    </font>
    <font>
      <b/>
      <sz val="16"/>
      <name val="Times New Roman"/>
      <family val="1"/>
      <charset val="204"/>
    </font>
    <font>
      <b/>
      <sz val="26"/>
      <color theme="1"/>
      <name val="Calibri"/>
      <family val="2"/>
      <charset val="204"/>
      <scheme val="minor"/>
    </font>
    <font>
      <b/>
      <sz val="28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5.5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i/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7"/>
      <name val="Times New Roman"/>
      <family val="1"/>
      <charset val="204"/>
    </font>
    <font>
      <b/>
      <sz val="2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3.5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A9694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43">
    <xf numFmtId="0" fontId="0" fillId="0" borderId="0" xfId="0"/>
    <xf numFmtId="0" fontId="6" fillId="0" borderId="0" xfId="0" applyFont="1"/>
    <xf numFmtId="0" fontId="2" fillId="3" borderId="4" xfId="1" applyFont="1" applyFill="1" applyBorder="1" applyAlignment="1" applyProtection="1">
      <alignment horizontal="center" vertical="center"/>
    </xf>
    <xf numFmtId="0" fontId="5" fillId="3" borderId="11" xfId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/>
    </xf>
    <xf numFmtId="0" fontId="8" fillId="7" borderId="4" xfId="0" applyFont="1" applyFill="1" applyBorder="1" applyAlignment="1">
      <alignment horizontal="center" vertical="center" textRotation="90" wrapText="1"/>
    </xf>
    <xf numFmtId="0" fontId="7" fillId="7" borderId="11" xfId="0" applyFont="1" applyFill="1" applyBorder="1" applyAlignment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/>
    </xf>
    <xf numFmtId="0" fontId="2" fillId="2" borderId="11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top"/>
    </xf>
    <xf numFmtId="0" fontId="2" fillId="2" borderId="6" xfId="1" applyFont="1" applyFill="1" applyBorder="1" applyAlignment="1" applyProtection="1">
      <alignment vertical="top" wrapText="1"/>
    </xf>
    <xf numFmtId="0" fontId="5" fillId="2" borderId="6" xfId="1" applyFont="1" applyFill="1" applyBorder="1" applyAlignment="1" applyProtection="1">
      <alignment vertical="top" wrapText="1"/>
    </xf>
    <xf numFmtId="0" fontId="2" fillId="2" borderId="4" xfId="1" applyFont="1" applyFill="1" applyBorder="1" applyAlignment="1" applyProtection="1">
      <alignment horizontal="center" vertical="top"/>
    </xf>
    <xf numFmtId="0" fontId="5" fillId="2" borderId="11" xfId="1" applyFont="1" applyFill="1" applyBorder="1" applyAlignment="1" applyProtection="1">
      <alignment horizontal="center" vertical="top" wrapText="1"/>
    </xf>
    <xf numFmtId="0" fontId="11" fillId="6" borderId="14" xfId="1" applyFont="1" applyFill="1" applyBorder="1" applyAlignment="1" applyProtection="1">
      <alignment horizontal="center" vertical="top"/>
    </xf>
    <xf numFmtId="0" fontId="5" fillId="6" borderId="15" xfId="1" applyFont="1" applyFill="1" applyBorder="1" applyAlignment="1" applyProtection="1">
      <alignment horizontal="center" vertical="top" wrapText="1"/>
    </xf>
    <xf numFmtId="0" fontId="11" fillId="6" borderId="4" xfId="1" applyFont="1" applyFill="1" applyBorder="1" applyAlignment="1" applyProtection="1">
      <alignment horizontal="center" vertical="center" wrapText="1"/>
    </xf>
    <xf numFmtId="0" fontId="2" fillId="6" borderId="11" xfId="0" applyFont="1" applyFill="1" applyBorder="1" applyAlignment="1">
      <alignment vertical="center" wrapText="1"/>
    </xf>
    <xf numFmtId="0" fontId="2" fillId="6" borderId="3" xfId="1" applyFont="1" applyFill="1" applyBorder="1" applyAlignment="1" applyProtection="1">
      <alignment horizontal="center" vertical="center"/>
    </xf>
    <xf numFmtId="0" fontId="2" fillId="6" borderId="23" xfId="0" applyFont="1" applyFill="1" applyBorder="1" applyAlignment="1">
      <alignment vertical="center" wrapText="1"/>
    </xf>
    <xf numFmtId="0" fontId="5" fillId="3" borderId="11" xfId="1" applyFont="1" applyFill="1" applyBorder="1" applyAlignment="1" applyProtection="1">
      <alignment horizontal="center" vertical="top" wrapText="1"/>
    </xf>
    <xf numFmtId="0" fontId="2" fillId="2" borderId="1" xfId="1" applyFont="1" applyFill="1" applyBorder="1" applyAlignment="1" applyProtection="1">
      <alignment horizontal="center" vertical="center"/>
    </xf>
    <xf numFmtId="0" fontId="2" fillId="2" borderId="6" xfId="1" applyFont="1" applyFill="1" applyBorder="1" applyAlignment="1" applyProtection="1">
      <alignment horizontal="center" vertical="top" wrapText="1"/>
    </xf>
    <xf numFmtId="0" fontId="11" fillId="2" borderId="6" xfId="1" applyFont="1" applyFill="1" applyBorder="1" applyAlignment="1" applyProtection="1">
      <alignment horizontal="left" vertical="top" wrapText="1"/>
    </xf>
    <xf numFmtId="0" fontId="2" fillId="3" borderId="9" xfId="1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 wrapText="1"/>
    </xf>
    <xf numFmtId="0" fontId="2" fillId="3" borderId="8" xfId="1" applyFont="1" applyFill="1" applyBorder="1" applyAlignment="1" applyProtection="1">
      <alignment horizontal="center" vertical="center"/>
    </xf>
    <xf numFmtId="0" fontId="5" fillId="3" borderId="16" xfId="1" applyFont="1" applyFill="1" applyBorder="1" applyAlignment="1" applyProtection="1">
      <alignment horizontal="center" vertical="center" wrapText="1"/>
    </xf>
    <xf numFmtId="164" fontId="2" fillId="3" borderId="29" xfId="0" applyNumberFormat="1" applyFont="1" applyFill="1" applyBorder="1"/>
    <xf numFmtId="0" fontId="2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vertical="top" wrapText="1"/>
    </xf>
    <xf numFmtId="0" fontId="2" fillId="2" borderId="41" xfId="0" applyFont="1" applyFill="1" applyBorder="1" applyAlignment="1">
      <alignment horizontal="center"/>
    </xf>
    <xf numFmtId="0" fontId="5" fillId="3" borderId="10" xfId="1" applyFont="1" applyFill="1" applyBorder="1" applyAlignment="1" applyProtection="1">
      <alignment horizontal="center" vertical="center" wrapText="1"/>
    </xf>
    <xf numFmtId="0" fontId="2" fillId="2" borderId="42" xfId="1" applyFont="1" applyFill="1" applyBorder="1" applyAlignment="1" applyProtection="1">
      <alignment vertical="top" wrapText="1"/>
    </xf>
    <xf numFmtId="0" fontId="11" fillId="3" borderId="11" xfId="1" applyFont="1" applyFill="1" applyBorder="1" applyAlignment="1" applyProtection="1">
      <alignment horizontal="center" vertical="top" wrapText="1"/>
    </xf>
    <xf numFmtId="165" fontId="2" fillId="4" borderId="19" xfId="0" applyNumberFormat="1" applyFont="1" applyFill="1" applyBorder="1"/>
    <xf numFmtId="165" fontId="2" fillId="3" borderId="19" xfId="0" applyNumberFormat="1" applyFont="1" applyFill="1" applyBorder="1"/>
    <xf numFmtId="165" fontId="2" fillId="2" borderId="19" xfId="0" applyNumberFormat="1" applyFont="1" applyFill="1" applyBorder="1"/>
    <xf numFmtId="165" fontId="2" fillId="4" borderId="31" xfId="0" applyNumberFormat="1" applyFont="1" applyFill="1" applyBorder="1"/>
    <xf numFmtId="165" fontId="10" fillId="2" borderId="19" xfId="0" applyNumberFormat="1" applyFont="1" applyFill="1" applyBorder="1"/>
    <xf numFmtId="165" fontId="10" fillId="2" borderId="22" xfId="0" applyNumberFormat="1" applyFont="1" applyFill="1" applyBorder="1"/>
    <xf numFmtId="165" fontId="2" fillId="3" borderId="22" xfId="0" applyNumberFormat="1" applyFont="1" applyFill="1" applyBorder="1"/>
    <xf numFmtId="165" fontId="2" fillId="2" borderId="35" xfId="0" applyNumberFormat="1" applyFont="1" applyFill="1" applyBorder="1"/>
    <xf numFmtId="165" fontId="2" fillId="2" borderId="32" xfId="0" applyNumberFormat="1" applyFont="1" applyFill="1" applyBorder="1"/>
    <xf numFmtId="165" fontId="2" fillId="4" borderId="22" xfId="0" applyNumberFormat="1" applyFont="1" applyFill="1" applyBorder="1"/>
    <xf numFmtId="165" fontId="11" fillId="5" borderId="37" xfId="0" applyNumberFormat="1" applyFont="1" applyFill="1" applyBorder="1"/>
    <xf numFmtId="165" fontId="2" fillId="5" borderId="20" xfId="0" applyNumberFormat="1" applyFont="1" applyFill="1" applyBorder="1"/>
    <xf numFmtId="165" fontId="5" fillId="9" borderId="40" xfId="0" applyNumberFormat="1" applyFont="1" applyFill="1" applyBorder="1"/>
    <xf numFmtId="165" fontId="5" fillId="9" borderId="24" xfId="0" applyNumberFormat="1" applyFont="1" applyFill="1" applyBorder="1"/>
    <xf numFmtId="165" fontId="10" fillId="3" borderId="19" xfId="0" applyNumberFormat="1" applyFont="1" applyFill="1" applyBorder="1"/>
    <xf numFmtId="165" fontId="10" fillId="3" borderId="31" xfId="0" applyNumberFormat="1" applyFont="1" applyFill="1" applyBorder="1"/>
    <xf numFmtId="165" fontId="2" fillId="2" borderId="31" xfId="0" applyNumberFormat="1" applyFont="1" applyFill="1" applyBorder="1"/>
    <xf numFmtId="165" fontId="2" fillId="3" borderId="31" xfId="0" applyNumberFormat="1" applyFont="1" applyFill="1" applyBorder="1"/>
    <xf numFmtId="165" fontId="2" fillId="2" borderId="39" xfId="0" applyNumberFormat="1" applyFont="1" applyFill="1" applyBorder="1"/>
    <xf numFmtId="165" fontId="2" fillId="5" borderId="35" xfId="0" applyNumberFormat="1" applyFont="1" applyFill="1" applyBorder="1"/>
    <xf numFmtId="165" fontId="2" fillId="5" borderId="39" xfId="0" applyNumberFormat="1" applyFont="1" applyFill="1" applyBorder="1"/>
    <xf numFmtId="165" fontId="5" fillId="9" borderId="36" xfId="0" applyNumberFormat="1" applyFont="1" applyFill="1" applyBorder="1"/>
    <xf numFmtId="165" fontId="5" fillId="9" borderId="26" xfId="0" applyNumberFormat="1" applyFont="1" applyFill="1" applyBorder="1"/>
    <xf numFmtId="165" fontId="10" fillId="3" borderId="37" xfId="0" applyNumberFormat="1" applyFont="1" applyFill="1" applyBorder="1"/>
    <xf numFmtId="165" fontId="10" fillId="3" borderId="22" xfId="0" applyNumberFormat="1" applyFont="1" applyFill="1" applyBorder="1"/>
    <xf numFmtId="165" fontId="2" fillId="2" borderId="26" xfId="0" applyNumberFormat="1" applyFont="1" applyFill="1" applyBorder="1"/>
    <xf numFmtId="165" fontId="2" fillId="6" borderId="33" xfId="0" applyNumberFormat="1" applyFont="1" applyFill="1" applyBorder="1"/>
    <xf numFmtId="165" fontId="2" fillId="6" borderId="0" xfId="0" applyNumberFormat="1" applyFont="1" applyFill="1" applyBorder="1"/>
    <xf numFmtId="165" fontId="2" fillId="6" borderId="19" xfId="0" applyNumberFormat="1" applyFont="1" applyFill="1" applyBorder="1"/>
    <xf numFmtId="165" fontId="2" fillId="6" borderId="29" xfId="0" applyNumberFormat="1" applyFont="1" applyFill="1" applyBorder="1"/>
    <xf numFmtId="165" fontId="2" fillId="6" borderId="31" xfId="0" applyNumberFormat="1" applyFont="1" applyFill="1" applyBorder="1"/>
    <xf numFmtId="165" fontId="2" fillId="6" borderId="22" xfId="0" applyNumberFormat="1" applyFont="1" applyFill="1" applyBorder="1"/>
    <xf numFmtId="165" fontId="2" fillId="6" borderId="34" xfId="0" applyNumberFormat="1" applyFont="1" applyFill="1" applyBorder="1"/>
    <xf numFmtId="165" fontId="2" fillId="6" borderId="38" xfId="0" applyNumberFormat="1" applyFont="1" applyFill="1" applyBorder="1"/>
    <xf numFmtId="165" fontId="2" fillId="6" borderId="27" xfId="0" applyNumberFormat="1" applyFont="1" applyFill="1" applyBorder="1"/>
    <xf numFmtId="0" fontId="17" fillId="0" borderId="0" xfId="0" applyFont="1"/>
    <xf numFmtId="0" fontId="11" fillId="7" borderId="19" xfId="0" applyFont="1" applyFill="1" applyBorder="1" applyAlignment="1">
      <alignment horizontal="center" vertical="center" wrapText="1"/>
    </xf>
    <xf numFmtId="0" fontId="11" fillId="7" borderId="31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21" xfId="0" applyFont="1" applyFill="1" applyBorder="1" applyAlignment="1">
      <alignment horizontal="center" vertical="center" wrapText="1"/>
    </xf>
    <xf numFmtId="0" fontId="18" fillId="7" borderId="19" xfId="0" applyFont="1" applyFill="1" applyBorder="1" applyAlignment="1">
      <alignment horizontal="center" vertical="center" wrapText="1"/>
    </xf>
    <xf numFmtId="0" fontId="18" fillId="7" borderId="22" xfId="0" applyFont="1" applyFill="1" applyBorder="1" applyAlignment="1">
      <alignment horizontal="center" vertical="center" wrapText="1"/>
    </xf>
    <xf numFmtId="165" fontId="5" fillId="3" borderId="37" xfId="0" applyNumberFormat="1" applyFont="1" applyFill="1" applyBorder="1" applyAlignment="1"/>
    <xf numFmtId="165" fontId="5" fillId="3" borderId="18" xfId="0" applyNumberFormat="1" applyFont="1" applyFill="1" applyBorder="1" applyAlignment="1"/>
    <xf numFmtId="165" fontId="2" fillId="3" borderId="37" xfId="0" applyNumberFormat="1" applyFont="1" applyFill="1" applyBorder="1"/>
    <xf numFmtId="165" fontId="2" fillId="3" borderId="18" xfId="0" applyNumberFormat="1" applyFont="1" applyFill="1" applyBorder="1"/>
    <xf numFmtId="165" fontId="2" fillId="3" borderId="20" xfId="0" applyNumberFormat="1" applyFont="1" applyFill="1" applyBorder="1"/>
    <xf numFmtId="165" fontId="2" fillId="2" borderId="22" xfId="0" applyNumberFormat="1" applyFont="1" applyFill="1" applyBorder="1"/>
    <xf numFmtId="165" fontId="2" fillId="3" borderId="36" xfId="0" applyNumberFormat="1" applyFont="1" applyFill="1" applyBorder="1"/>
    <xf numFmtId="165" fontId="2" fillId="3" borderId="26" xfId="0" applyNumberFormat="1" applyFont="1" applyFill="1" applyBorder="1"/>
    <xf numFmtId="165" fontId="2" fillId="3" borderId="29" xfId="0" applyNumberFormat="1" applyFont="1" applyFill="1" applyBorder="1"/>
    <xf numFmtId="165" fontId="2" fillId="2" borderId="33" xfId="0" applyNumberFormat="1" applyFont="1" applyFill="1" applyBorder="1"/>
    <xf numFmtId="165" fontId="2" fillId="2" borderId="0" xfId="0" applyNumberFormat="1" applyFont="1" applyFill="1" applyBorder="1"/>
    <xf numFmtId="165" fontId="2" fillId="2" borderId="20" xfId="0" applyNumberFormat="1" applyFont="1" applyFill="1" applyBorder="1"/>
    <xf numFmtId="165" fontId="2" fillId="2" borderId="44" xfId="0" applyNumberFormat="1" applyFont="1" applyFill="1" applyBorder="1"/>
    <xf numFmtId="165" fontId="2" fillId="2" borderId="45" xfId="0" applyNumberFormat="1" applyFont="1" applyFill="1" applyBorder="1"/>
    <xf numFmtId="165" fontId="2" fillId="2" borderId="43" xfId="0" applyNumberFormat="1" applyFont="1" applyFill="1" applyBorder="1"/>
    <xf numFmtId="165" fontId="2" fillId="5" borderId="36" xfId="0" applyNumberFormat="1" applyFont="1" applyFill="1" applyBorder="1"/>
    <xf numFmtId="165" fontId="2" fillId="5" borderId="26" xfId="0" applyNumberFormat="1" applyFont="1" applyFill="1" applyBorder="1"/>
    <xf numFmtId="165" fontId="2" fillId="5" borderId="33" xfId="0" applyNumberFormat="1" applyFont="1" applyFill="1" applyBorder="1"/>
    <xf numFmtId="165" fontId="2" fillId="11" borderId="0" xfId="0" applyNumberFormat="1" applyFont="1" applyFill="1" applyBorder="1"/>
    <xf numFmtId="165" fontId="2" fillId="11" borderId="36" xfId="0" applyNumberFormat="1" applyFont="1" applyFill="1" applyBorder="1"/>
    <xf numFmtId="165" fontId="2" fillId="11" borderId="22" xfId="0" applyNumberFormat="1" applyFont="1" applyFill="1" applyBorder="1"/>
    <xf numFmtId="165" fontId="15" fillId="9" borderId="19" xfId="0" applyNumberFormat="1" applyFont="1" applyFill="1" applyBorder="1"/>
    <xf numFmtId="165" fontId="15" fillId="9" borderId="31" xfId="0" applyNumberFormat="1" applyFont="1" applyFill="1" applyBorder="1"/>
    <xf numFmtId="165" fontId="15" fillId="9" borderId="37" xfId="0" applyNumberFormat="1" applyFont="1" applyFill="1" applyBorder="1"/>
    <xf numFmtId="165" fontId="15" fillId="9" borderId="18" xfId="0" applyNumberFormat="1" applyFont="1" applyFill="1" applyBorder="1"/>
    <xf numFmtId="165" fontId="15" fillId="9" borderId="22" xfId="0" applyNumberFormat="1" applyFont="1" applyFill="1" applyBorder="1"/>
    <xf numFmtId="165" fontId="12" fillId="10" borderId="36" xfId="0" applyNumberFormat="1" applyFont="1" applyFill="1" applyBorder="1" applyAlignment="1"/>
    <xf numFmtId="165" fontId="12" fillId="10" borderId="26" xfId="0" applyNumberFormat="1" applyFont="1" applyFill="1" applyBorder="1" applyAlignment="1"/>
    <xf numFmtId="165" fontId="12" fillId="10" borderId="19" xfId="0" applyNumberFormat="1" applyFont="1" applyFill="1" applyBorder="1"/>
    <xf numFmtId="165" fontId="12" fillId="10" borderId="31" xfId="0" applyNumberFormat="1" applyFont="1" applyFill="1" applyBorder="1"/>
    <xf numFmtId="165" fontId="12" fillId="10" borderId="36" xfId="0" applyNumberFormat="1" applyFont="1" applyFill="1" applyBorder="1"/>
    <xf numFmtId="165" fontId="12" fillId="10" borderId="27" xfId="0" applyNumberFormat="1" applyFont="1" applyFill="1" applyBorder="1"/>
    <xf numFmtId="165" fontId="15" fillId="9" borderId="36" xfId="0" applyNumberFormat="1" applyFont="1" applyFill="1" applyBorder="1"/>
    <xf numFmtId="165" fontId="2" fillId="9" borderId="30" xfId="0" applyNumberFormat="1" applyFont="1" applyFill="1" applyBorder="1"/>
    <xf numFmtId="165" fontId="15" fillId="10" borderId="26" xfId="0" applyNumberFormat="1" applyFont="1" applyFill="1" applyBorder="1" applyAlignment="1"/>
    <xf numFmtId="0" fontId="5" fillId="0" borderId="0" xfId="0" applyFont="1"/>
    <xf numFmtId="0" fontId="7" fillId="0" borderId="0" xfId="0" applyFont="1"/>
    <xf numFmtId="0" fontId="14" fillId="9" borderId="4" xfId="0" applyFont="1" applyFill="1" applyBorder="1" applyAlignment="1">
      <alignment horizontal="center" wrapText="1"/>
    </xf>
    <xf numFmtId="0" fontId="14" fillId="9" borderId="11" xfId="0" applyFont="1" applyFill="1" applyBorder="1" applyAlignment="1">
      <alignment horizontal="center" wrapText="1"/>
    </xf>
    <xf numFmtId="0" fontId="16" fillId="10" borderId="8" xfId="0" applyFont="1" applyFill="1" applyBorder="1" applyAlignment="1">
      <alignment horizontal="center"/>
    </xf>
    <xf numFmtId="0" fontId="16" fillId="10" borderId="16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4" fillId="9" borderId="2" xfId="1" applyFont="1" applyFill="1" applyBorder="1" applyAlignment="1" applyProtection="1">
      <alignment horizontal="center" vertical="center" wrapText="1"/>
    </xf>
    <xf numFmtId="0" fontId="14" fillId="9" borderId="7" xfId="1" applyFont="1" applyFill="1" applyBorder="1" applyAlignment="1" applyProtection="1">
      <alignment horizontal="center" vertical="center" wrapText="1"/>
    </xf>
    <xf numFmtId="0" fontId="5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2" fillId="4" borderId="21" xfId="1" applyFont="1" applyFill="1" applyBorder="1" applyAlignment="1" applyProtection="1">
      <alignment horizontal="center" vertical="center" wrapText="1"/>
    </xf>
    <xf numFmtId="0" fontId="12" fillId="4" borderId="31" xfId="1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13" fillId="5" borderId="3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center" vertical="center" wrapText="1"/>
    </xf>
    <xf numFmtId="0" fontId="7" fillId="8" borderId="26" xfId="0" applyFont="1" applyFill="1" applyBorder="1" applyAlignment="1">
      <alignment horizontal="center" vertical="center" wrapText="1"/>
    </xf>
    <xf numFmtId="0" fontId="7" fillId="8" borderId="0" xfId="0" applyFont="1" applyFill="1" applyBorder="1" applyAlignment="1">
      <alignment horizontal="center" vertical="center" wrapText="1"/>
    </xf>
    <xf numFmtId="0" fontId="7" fillId="8" borderId="27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wrapText="1"/>
    </xf>
    <xf numFmtId="0" fontId="5" fillId="4" borderId="11" xfId="0" applyFont="1" applyFill="1" applyBorder="1" applyAlignment="1">
      <alignment horizontal="center" wrapText="1"/>
    </xf>
  </cellXfs>
  <cellStyles count="2">
    <cellStyle name="Обычный" xfId="0" builtinId="0"/>
    <cellStyle name="Обычный_ZV1PIV98" xfId="1"/>
  </cellStyles>
  <dxfs count="0"/>
  <tableStyles count="0" defaultTableStyle="TableStyleMedium2" defaultPivotStyle="PivotStyleLight16"/>
  <colors>
    <mruColors>
      <color rgb="FFDA9694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view="pageBreakPreview" zoomScale="80" zoomScaleNormal="100" zoomScaleSheetLayoutView="80" workbookViewId="0">
      <pane xSplit="2" ySplit="4" topLeftCell="C23" activePane="bottomRight" state="frozen"/>
      <selection pane="topRight" activeCell="C1" sqref="C1"/>
      <selection pane="bottomLeft" activeCell="A5" sqref="A5"/>
      <selection pane="bottomRight" activeCell="E23" sqref="E23"/>
    </sheetView>
  </sheetViews>
  <sheetFormatPr defaultRowHeight="15" x14ac:dyDescent="0.25"/>
  <cols>
    <col min="1" max="1" width="14.7109375" customWidth="1"/>
    <col min="2" max="2" width="43.5703125" customWidth="1"/>
    <col min="3" max="3" width="23.28515625" customWidth="1"/>
    <col min="4" max="4" width="20.28515625" customWidth="1"/>
    <col min="5" max="5" width="20.85546875" customWidth="1"/>
    <col min="6" max="6" width="19.42578125" customWidth="1"/>
    <col min="7" max="7" width="23.85546875" customWidth="1"/>
    <col min="8" max="8" width="21.5703125" customWidth="1"/>
    <col min="9" max="9" width="17.42578125" customWidth="1"/>
    <col min="10" max="10" width="18" customWidth="1"/>
  </cols>
  <sheetData>
    <row r="1" spans="1:10" ht="19.5" thickBot="1" x14ac:dyDescent="0.35">
      <c r="J1" s="4" t="s">
        <v>28</v>
      </c>
    </row>
    <row r="2" spans="1:10" ht="41.25" customHeight="1" x14ac:dyDescent="0.5">
      <c r="A2" s="129" t="s">
        <v>33</v>
      </c>
      <c r="B2" s="130"/>
      <c r="C2" s="130"/>
      <c r="D2" s="130"/>
      <c r="E2" s="130"/>
      <c r="F2" s="130"/>
      <c r="G2" s="130"/>
      <c r="H2" s="130"/>
      <c r="I2" s="130"/>
      <c r="J2" s="131"/>
    </row>
    <row r="3" spans="1:10" ht="51.75" customHeight="1" thickBot="1" x14ac:dyDescent="0.6">
      <c r="A3" s="132" t="s">
        <v>36</v>
      </c>
      <c r="B3" s="133"/>
      <c r="C3" s="133"/>
      <c r="D3" s="133"/>
      <c r="E3" s="133"/>
      <c r="F3" s="133"/>
      <c r="G3" s="133"/>
      <c r="H3" s="133"/>
      <c r="I3" s="133"/>
      <c r="J3" s="134"/>
    </row>
    <row r="4" spans="1:10" ht="117.75" customHeight="1" thickBot="1" x14ac:dyDescent="0.3">
      <c r="A4" s="5" t="s">
        <v>23</v>
      </c>
      <c r="B4" s="6" t="s">
        <v>24</v>
      </c>
      <c r="C4" s="72" t="s">
        <v>34</v>
      </c>
      <c r="D4" s="73" t="s">
        <v>37</v>
      </c>
      <c r="E4" s="72" t="s">
        <v>38</v>
      </c>
      <c r="F4" s="74" t="s">
        <v>39</v>
      </c>
      <c r="G4" s="75" t="s">
        <v>40</v>
      </c>
      <c r="H4" s="76" t="s">
        <v>21</v>
      </c>
      <c r="I4" s="77" t="s">
        <v>41</v>
      </c>
      <c r="J4" s="78" t="s">
        <v>35</v>
      </c>
    </row>
    <row r="5" spans="1:10" ht="32.25" customHeight="1" thickBot="1" x14ac:dyDescent="0.3">
      <c r="A5" s="137" t="s">
        <v>26</v>
      </c>
      <c r="B5" s="138"/>
      <c r="C5" s="138"/>
      <c r="D5" s="138"/>
      <c r="E5" s="138"/>
      <c r="F5" s="138"/>
      <c r="G5" s="138"/>
      <c r="H5" s="139"/>
      <c r="I5" s="139"/>
      <c r="J5" s="140"/>
    </row>
    <row r="6" spans="1:10" ht="42" customHeight="1" thickBot="1" x14ac:dyDescent="0.35">
      <c r="A6" s="2">
        <v>10000000</v>
      </c>
      <c r="B6" s="3" t="s">
        <v>0</v>
      </c>
      <c r="C6" s="50">
        <f>C7+C8+C9+C10</f>
        <v>589831.30000000005</v>
      </c>
      <c r="D6" s="50">
        <f>D7+D8+D9+D10</f>
        <v>136833.9</v>
      </c>
      <c r="E6" s="37">
        <f>E7+E8+E9+E10</f>
        <v>139164.53756999999</v>
      </c>
      <c r="F6" s="51">
        <f>F7+F8+F9+F10</f>
        <v>115294.40101</v>
      </c>
      <c r="G6" s="50">
        <f t="shared" ref="G6:H6" si="0">G7+G8+G9+G10</f>
        <v>2330.6375700000049</v>
      </c>
      <c r="H6" s="50">
        <f t="shared" si="0"/>
        <v>23870.136559999995</v>
      </c>
      <c r="I6" s="59">
        <f>E6/D6*100</f>
        <v>101.70326035434201</v>
      </c>
      <c r="J6" s="60">
        <f>E6/F6*100</f>
        <v>120.70363898931191</v>
      </c>
    </row>
    <row r="7" spans="1:10" ht="69.75" customHeight="1" thickBot="1" x14ac:dyDescent="0.35">
      <c r="A7" s="7">
        <v>11000000</v>
      </c>
      <c r="B7" s="8" t="s">
        <v>1</v>
      </c>
      <c r="C7" s="38">
        <v>403221.9</v>
      </c>
      <c r="D7" s="38">
        <v>90449.9</v>
      </c>
      <c r="E7" s="38">
        <v>89153.529569999999</v>
      </c>
      <c r="F7" s="52">
        <v>74881.159490000005</v>
      </c>
      <c r="G7" s="38">
        <f t="shared" ref="G7:G10" si="1">E7-D7</f>
        <v>-1296.3704299999954</v>
      </c>
      <c r="H7" s="61">
        <f>E7-F7</f>
        <v>14272.370079999993</v>
      </c>
      <c r="I7" s="40">
        <f>E7/D7*100</f>
        <v>98.566753053347767</v>
      </c>
      <c r="J7" s="41">
        <f>E7/F7*100</f>
        <v>119.06002815288403</v>
      </c>
    </row>
    <row r="8" spans="1:10" ht="67.5" customHeight="1" thickBot="1" x14ac:dyDescent="0.35">
      <c r="A8" s="9">
        <v>13000000</v>
      </c>
      <c r="B8" s="10" t="s">
        <v>2</v>
      </c>
      <c r="C8" s="43">
        <v>715.9</v>
      </c>
      <c r="D8" s="43">
        <v>177</v>
      </c>
      <c r="E8" s="43">
        <v>226.9</v>
      </c>
      <c r="F8" s="54">
        <v>265.57886999999999</v>
      </c>
      <c r="G8" s="38">
        <f t="shared" si="1"/>
        <v>49.900000000000006</v>
      </c>
      <c r="H8" s="52">
        <f t="shared" ref="H8:H10" si="2">E8-F8</f>
        <v>-38.678869999999989</v>
      </c>
      <c r="I8" s="40">
        <f>E8/D8*100</f>
        <v>128.19209039548022</v>
      </c>
      <c r="J8" s="41">
        <f t="shared" ref="J8:J10" si="3">E8/F8*100</f>
        <v>85.436013791308028</v>
      </c>
    </row>
    <row r="9" spans="1:10" ht="51.75" customHeight="1" thickBot="1" x14ac:dyDescent="0.35">
      <c r="A9" s="9">
        <v>14000000</v>
      </c>
      <c r="B9" s="11" t="s">
        <v>3</v>
      </c>
      <c r="C9" s="43">
        <v>45070</v>
      </c>
      <c r="D9" s="43">
        <v>11552.5</v>
      </c>
      <c r="E9" s="43">
        <v>12024.5</v>
      </c>
      <c r="F9" s="54">
        <v>8092.5048800000004</v>
      </c>
      <c r="G9" s="38">
        <f t="shared" si="1"/>
        <v>472</v>
      </c>
      <c r="H9" s="52">
        <f t="shared" si="2"/>
        <v>3931.9951199999996</v>
      </c>
      <c r="I9" s="40">
        <f t="shared" ref="I9:I10" si="4">E9/D9*100</f>
        <v>104.08569573685349</v>
      </c>
      <c r="J9" s="41">
        <f t="shared" si="3"/>
        <v>148.5881093469294</v>
      </c>
    </row>
    <row r="10" spans="1:10" ht="40.5" customHeight="1" thickBot="1" x14ac:dyDescent="0.35">
      <c r="A10" s="12">
        <v>18000000</v>
      </c>
      <c r="B10" s="13" t="s">
        <v>4</v>
      </c>
      <c r="C10" s="38">
        <f>C11+C12+C13</f>
        <v>140823.5</v>
      </c>
      <c r="D10" s="38">
        <f t="shared" ref="D10:F10" si="5">D11+D12+D13</f>
        <v>34654.5</v>
      </c>
      <c r="E10" s="38">
        <f t="shared" si="5"/>
        <v>37759.608</v>
      </c>
      <c r="F10" s="38">
        <f t="shared" si="5"/>
        <v>32055.157769999998</v>
      </c>
      <c r="G10" s="38">
        <f t="shared" si="1"/>
        <v>3105.1080000000002</v>
      </c>
      <c r="H10" s="52">
        <f t="shared" si="2"/>
        <v>5704.4502300000022</v>
      </c>
      <c r="I10" s="40">
        <f t="shared" si="4"/>
        <v>108.96018698870276</v>
      </c>
      <c r="J10" s="41">
        <f t="shared" si="3"/>
        <v>117.79573281445124</v>
      </c>
    </row>
    <row r="11" spans="1:10" ht="48.75" customHeight="1" thickBot="1" x14ac:dyDescent="0.35">
      <c r="A11" s="14">
        <v>18010000</v>
      </c>
      <c r="B11" s="15" t="s">
        <v>5</v>
      </c>
      <c r="C11" s="62">
        <v>73780.600000000006</v>
      </c>
      <c r="D11" s="62">
        <v>17415</v>
      </c>
      <c r="E11" s="62">
        <v>19644.900000000001</v>
      </c>
      <c r="F11" s="63">
        <v>15617.12566</v>
      </c>
      <c r="G11" s="62">
        <f>E11-D11</f>
        <v>2229.9000000000015</v>
      </c>
      <c r="H11" s="63">
        <f>E11-F11</f>
        <v>4027.7743400000018</v>
      </c>
      <c r="I11" s="64">
        <f>E11/D11*100</f>
        <v>112.80447889750216</v>
      </c>
      <c r="J11" s="65">
        <f>E11/F11*100</f>
        <v>125.79075322622461</v>
      </c>
    </row>
    <row r="12" spans="1:10" ht="60.75" customHeight="1" thickBot="1" x14ac:dyDescent="0.35">
      <c r="A12" s="16" t="s">
        <v>12</v>
      </c>
      <c r="B12" s="17" t="s">
        <v>6</v>
      </c>
      <c r="C12" s="64">
        <v>27.7</v>
      </c>
      <c r="D12" s="64">
        <v>6.5</v>
      </c>
      <c r="E12" s="64">
        <v>6.7679999999999998</v>
      </c>
      <c r="F12" s="66">
        <v>2.5152000000000001</v>
      </c>
      <c r="G12" s="64">
        <f t="shared" ref="G12:G13" si="6">E12-D12</f>
        <v>0.26799999999999979</v>
      </c>
      <c r="H12" s="66">
        <f t="shared" ref="H12:H13" si="7">E12-F12</f>
        <v>4.2527999999999997</v>
      </c>
      <c r="I12" s="64">
        <f>E12/D12*100</f>
        <v>104.12307692307692</v>
      </c>
      <c r="J12" s="67">
        <f t="shared" ref="J12:J13" si="8">E12/F12*100</f>
        <v>269.08396946564881</v>
      </c>
    </row>
    <row r="13" spans="1:10" ht="43.5" customHeight="1" thickBot="1" x14ac:dyDescent="0.35">
      <c r="A13" s="18">
        <v>18050000</v>
      </c>
      <c r="B13" s="19" t="s">
        <v>7</v>
      </c>
      <c r="C13" s="68">
        <v>67015.199999999997</v>
      </c>
      <c r="D13" s="68">
        <v>17233</v>
      </c>
      <c r="E13" s="68">
        <v>18107.939999999999</v>
      </c>
      <c r="F13" s="69">
        <v>16435.516909999998</v>
      </c>
      <c r="G13" s="68">
        <f t="shared" si="6"/>
        <v>874.93999999999869</v>
      </c>
      <c r="H13" s="69">
        <f t="shared" si="7"/>
        <v>1672.4230900000002</v>
      </c>
      <c r="I13" s="68">
        <f t="shared" ref="I13" si="9">E13/D13*100</f>
        <v>105.07711948006731</v>
      </c>
      <c r="J13" s="70">
        <f t="shared" si="8"/>
        <v>110.17566468495087</v>
      </c>
    </row>
    <row r="14" spans="1:10" ht="56.25" customHeight="1" thickBot="1" x14ac:dyDescent="0.35">
      <c r="A14" s="2">
        <v>20000000</v>
      </c>
      <c r="B14" s="20" t="s">
        <v>8</v>
      </c>
      <c r="C14" s="37">
        <f t="shared" ref="C14:F14" si="10">C15+C16+C17</f>
        <v>6317.3</v>
      </c>
      <c r="D14" s="37">
        <f t="shared" si="10"/>
        <v>1151.8</v>
      </c>
      <c r="E14" s="37">
        <f t="shared" si="10"/>
        <v>1413.64174</v>
      </c>
      <c r="F14" s="37">
        <f t="shared" si="10"/>
        <v>2348.6496999999999</v>
      </c>
      <c r="G14" s="37">
        <f t="shared" ref="G14:G20" si="11">E14-D14</f>
        <v>261.84174000000007</v>
      </c>
      <c r="H14" s="53">
        <f>E14-F14</f>
        <v>-935.00795999999991</v>
      </c>
      <c r="I14" s="37">
        <f t="shared" ref="I14:I19" si="12">E14/D14*100</f>
        <v>122.73326445563467</v>
      </c>
      <c r="J14" s="42">
        <f t="shared" ref="J14:J20" si="13">E14/F14*100</f>
        <v>60.189552320211916</v>
      </c>
    </row>
    <row r="15" spans="1:10" ht="51" customHeight="1" thickBot="1" x14ac:dyDescent="0.35">
      <c r="A15" s="21">
        <v>21000000</v>
      </c>
      <c r="B15" s="22" t="s">
        <v>9</v>
      </c>
      <c r="C15" s="43">
        <v>2157.1999999999998</v>
      </c>
      <c r="D15" s="43">
        <v>215.2</v>
      </c>
      <c r="E15" s="43">
        <v>446.7</v>
      </c>
      <c r="F15" s="54">
        <v>427.75884000000002</v>
      </c>
      <c r="G15" s="43">
        <f t="shared" si="11"/>
        <v>231.5</v>
      </c>
      <c r="H15" s="54">
        <f>E15-F15</f>
        <v>18.941159999999968</v>
      </c>
      <c r="I15" s="43">
        <f t="shared" si="12"/>
        <v>207.57434944237917</v>
      </c>
      <c r="J15" s="44">
        <f t="shared" si="13"/>
        <v>104.42799966448383</v>
      </c>
    </row>
    <row r="16" spans="1:10" ht="75.75" thickBot="1" x14ac:dyDescent="0.35">
      <c r="A16" s="21">
        <v>22000000</v>
      </c>
      <c r="B16" s="23" t="s">
        <v>10</v>
      </c>
      <c r="C16" s="43">
        <v>3739.9</v>
      </c>
      <c r="D16" s="43">
        <v>795.6</v>
      </c>
      <c r="E16" s="43">
        <v>786.2</v>
      </c>
      <c r="F16" s="54">
        <v>984.10176000000001</v>
      </c>
      <c r="G16" s="43">
        <f t="shared" si="11"/>
        <v>-9.3999999999999773</v>
      </c>
      <c r="H16" s="54">
        <f>E16-F16</f>
        <v>-197.90175999999997</v>
      </c>
      <c r="I16" s="43">
        <f t="shared" si="12"/>
        <v>98.818501759678242</v>
      </c>
      <c r="J16" s="44">
        <f t="shared" si="13"/>
        <v>79.890112177017144</v>
      </c>
    </row>
    <row r="17" spans="1:11" ht="42.75" customHeight="1" thickBot="1" x14ac:dyDescent="0.35">
      <c r="A17" s="21">
        <v>24000000</v>
      </c>
      <c r="B17" s="22" t="s">
        <v>11</v>
      </c>
      <c r="C17" s="43">
        <v>420.2</v>
      </c>
      <c r="D17" s="43">
        <v>141</v>
      </c>
      <c r="E17" s="43">
        <v>180.74173999999999</v>
      </c>
      <c r="F17" s="54">
        <v>936.78909999999996</v>
      </c>
      <c r="G17" s="43">
        <f t="shared" si="11"/>
        <v>39.741739999999993</v>
      </c>
      <c r="H17" s="54">
        <f>E17-F17</f>
        <v>-756.04736000000003</v>
      </c>
      <c r="I17" s="43">
        <f t="shared" si="12"/>
        <v>128.18563120567376</v>
      </c>
      <c r="J17" s="44">
        <f t="shared" si="13"/>
        <v>19.29374925476823</v>
      </c>
    </row>
    <row r="18" spans="1:11" ht="52.5" customHeight="1" thickBot="1" x14ac:dyDescent="0.35">
      <c r="A18" s="127" t="s">
        <v>20</v>
      </c>
      <c r="B18" s="128"/>
      <c r="C18" s="36">
        <f>C6+C14</f>
        <v>596148.60000000009</v>
      </c>
      <c r="D18" s="36">
        <f>D6+D14</f>
        <v>137985.69999999998</v>
      </c>
      <c r="E18" s="36">
        <f>E6+E14</f>
        <v>140578.17930999998</v>
      </c>
      <c r="F18" s="39">
        <f>F6+F14</f>
        <v>117643.05071</v>
      </c>
      <c r="G18" s="36">
        <f t="shared" si="11"/>
        <v>2592.4793099999952</v>
      </c>
      <c r="H18" s="39">
        <f>H6+H14</f>
        <v>22935.128599999996</v>
      </c>
      <c r="I18" s="36">
        <f t="shared" si="12"/>
        <v>101.87880288319731</v>
      </c>
      <c r="J18" s="45">
        <f t="shared" si="13"/>
        <v>119.49552350230783</v>
      </c>
    </row>
    <row r="19" spans="1:11" s="1" customFormat="1" ht="48" customHeight="1" x14ac:dyDescent="0.35">
      <c r="A19" s="120" t="s">
        <v>13</v>
      </c>
      <c r="B19" s="121"/>
      <c r="C19" s="55">
        <v>161033.29232000001</v>
      </c>
      <c r="D19" s="55">
        <v>58751.53</v>
      </c>
      <c r="E19" s="55">
        <v>58775.447999999997</v>
      </c>
      <c r="F19" s="56">
        <v>37538.8874</v>
      </c>
      <c r="G19" s="55">
        <f t="shared" si="11"/>
        <v>23.917999999997846</v>
      </c>
      <c r="H19" s="56">
        <f>E19-F19</f>
        <v>21236.560599999997</v>
      </c>
      <c r="I19" s="46">
        <f t="shared" si="12"/>
        <v>100.04071042915818</v>
      </c>
      <c r="J19" s="47">
        <f t="shared" si="13"/>
        <v>156.57216308440724</v>
      </c>
    </row>
    <row r="20" spans="1:11" s="1" customFormat="1" ht="57.75" customHeight="1" thickBot="1" x14ac:dyDescent="0.4">
      <c r="A20" s="122" t="s">
        <v>14</v>
      </c>
      <c r="B20" s="123"/>
      <c r="C20" s="48">
        <f>C18+C19</f>
        <v>757181.8923200001</v>
      </c>
      <c r="D20" s="48">
        <f>D18+D19</f>
        <v>196737.22999999998</v>
      </c>
      <c r="E20" s="48">
        <f>E18+E19</f>
        <v>199353.62730999998</v>
      </c>
      <c r="F20" s="112">
        <f>F18+F19</f>
        <v>155181.93810999999</v>
      </c>
      <c r="G20" s="57">
        <f t="shared" si="11"/>
        <v>2616.3973100000003</v>
      </c>
      <c r="H20" s="58">
        <f>E20-F20</f>
        <v>44171.689199999993</v>
      </c>
      <c r="I20" s="48">
        <f>E20/D20*100</f>
        <v>101.32989435197395</v>
      </c>
      <c r="J20" s="49">
        <f t="shared" si="13"/>
        <v>128.46445258899209</v>
      </c>
    </row>
    <row r="21" spans="1:11" ht="38.25" customHeight="1" thickBot="1" x14ac:dyDescent="0.35">
      <c r="A21" s="124" t="s">
        <v>15</v>
      </c>
      <c r="B21" s="125"/>
      <c r="C21" s="125"/>
      <c r="D21" s="125"/>
      <c r="E21" s="125"/>
      <c r="F21" s="125"/>
      <c r="G21" s="125"/>
      <c r="H21" s="125"/>
      <c r="I21" s="125"/>
      <c r="J21" s="126"/>
    </row>
    <row r="22" spans="1:11" ht="41.25" customHeight="1" thickBot="1" x14ac:dyDescent="0.35">
      <c r="A22" s="24">
        <v>10000000</v>
      </c>
      <c r="B22" s="33" t="s">
        <v>0</v>
      </c>
      <c r="C22" s="79">
        <f>C23</f>
        <v>226.8</v>
      </c>
      <c r="D22" s="80">
        <f t="shared" ref="D22:F22" si="14">D23</f>
        <v>57</v>
      </c>
      <c r="E22" s="79">
        <f t="shared" si="14"/>
        <v>65.349000000000004</v>
      </c>
      <c r="F22" s="80">
        <f t="shared" si="14"/>
        <v>54.695610000000002</v>
      </c>
      <c r="G22" s="81">
        <f>E22-D22</f>
        <v>8.3490000000000038</v>
      </c>
      <c r="H22" s="82">
        <f>E22-F22</f>
        <v>10.653390000000002</v>
      </c>
      <c r="I22" s="37">
        <f>E22/D22*100</f>
        <v>114.64736842105263</v>
      </c>
      <c r="J22" s="83">
        <f>E22/F22*100</f>
        <v>119.47759609957728</v>
      </c>
    </row>
    <row r="23" spans="1:11" ht="42" customHeight="1" thickBot="1" x14ac:dyDescent="0.35">
      <c r="A23" s="25">
        <v>19010000</v>
      </c>
      <c r="B23" s="26" t="s">
        <v>16</v>
      </c>
      <c r="C23" s="38">
        <v>226.8</v>
      </c>
      <c r="D23" s="52">
        <v>57</v>
      </c>
      <c r="E23" s="38">
        <v>65.349000000000004</v>
      </c>
      <c r="F23" s="52">
        <v>54.695610000000002</v>
      </c>
      <c r="G23" s="38">
        <f>E23-D23</f>
        <v>8.3490000000000038</v>
      </c>
      <c r="H23" s="52">
        <f>E23-F23</f>
        <v>10.653390000000002</v>
      </c>
      <c r="I23" s="37">
        <f>E23/D23*100</f>
        <v>114.64736842105263</v>
      </c>
      <c r="J23" s="84">
        <f>E23/F23*100</f>
        <v>119.47759609957728</v>
      </c>
    </row>
    <row r="24" spans="1:11" ht="42.75" customHeight="1" thickBot="1" x14ac:dyDescent="0.35">
      <c r="A24" s="27">
        <v>20000000</v>
      </c>
      <c r="B24" s="28" t="s">
        <v>8</v>
      </c>
      <c r="C24" s="85">
        <f>C25+C26</f>
        <v>11147.779</v>
      </c>
      <c r="D24" s="86">
        <f t="shared" ref="D24:E24" si="15">D25+D26</f>
        <v>5</v>
      </c>
      <c r="E24" s="85">
        <f t="shared" si="15"/>
        <v>3012.8589999999999</v>
      </c>
      <c r="F24" s="86">
        <f>F25+F26</f>
        <v>2405.4238999999998</v>
      </c>
      <c r="G24" s="85">
        <f t="shared" ref="G24:G28" si="16">E24-D24</f>
        <v>3007.8589999999999</v>
      </c>
      <c r="H24" s="86">
        <f t="shared" ref="H24:H28" si="17">E24-F24</f>
        <v>607.43510000000015</v>
      </c>
      <c r="I24" s="37">
        <f t="shared" ref="I24:I25" si="18">E24/D24*100</f>
        <v>60257.179999999993</v>
      </c>
      <c r="J24" s="87">
        <f t="shared" ref="J24:J26" si="19">E24/F24*100</f>
        <v>125.25272572539086</v>
      </c>
    </row>
    <row r="25" spans="1:11" ht="75" customHeight="1" thickBot="1" x14ac:dyDescent="0.35">
      <c r="A25" s="30">
        <v>24062100</v>
      </c>
      <c r="B25" s="31" t="s">
        <v>27</v>
      </c>
      <c r="C25" s="88">
        <v>77</v>
      </c>
      <c r="D25" s="89">
        <v>5</v>
      </c>
      <c r="E25" s="88">
        <v>4.7859999999999996</v>
      </c>
      <c r="F25" s="89">
        <v>5.2761399999999998</v>
      </c>
      <c r="G25" s="88">
        <f t="shared" si="16"/>
        <v>-0.21400000000000041</v>
      </c>
      <c r="H25" s="89">
        <f t="shared" si="17"/>
        <v>-0.49014000000000024</v>
      </c>
      <c r="I25" s="37">
        <f t="shared" si="18"/>
        <v>95.72</v>
      </c>
      <c r="J25" s="90">
        <f t="shared" si="19"/>
        <v>90.710254087268339</v>
      </c>
    </row>
    <row r="26" spans="1:11" ht="47.25" customHeight="1" thickBot="1" x14ac:dyDescent="0.35">
      <c r="A26" s="32">
        <v>25000000</v>
      </c>
      <c r="B26" s="34" t="s">
        <v>17</v>
      </c>
      <c r="C26" s="91">
        <v>11070.779</v>
      </c>
      <c r="D26" s="92">
        <v>0</v>
      </c>
      <c r="E26" s="91">
        <v>3008.0729999999999</v>
      </c>
      <c r="F26" s="92">
        <v>2400.1477599999998</v>
      </c>
      <c r="G26" s="91">
        <f t="shared" si="16"/>
        <v>3008.0729999999999</v>
      </c>
      <c r="H26" s="92">
        <f t="shared" si="17"/>
        <v>607.92524000000003</v>
      </c>
      <c r="I26" s="37">
        <v>0</v>
      </c>
      <c r="J26" s="93">
        <f t="shared" si="19"/>
        <v>125.32865893223175</v>
      </c>
    </row>
    <row r="27" spans="1:11" ht="46.5" customHeight="1" thickBot="1" x14ac:dyDescent="0.35">
      <c r="A27" s="2">
        <v>30000000</v>
      </c>
      <c r="B27" s="20" t="s">
        <v>22</v>
      </c>
      <c r="C27" s="37">
        <v>1430.6</v>
      </c>
      <c r="D27" s="53">
        <v>50</v>
      </c>
      <c r="E27" s="37">
        <v>27.7546</v>
      </c>
      <c r="F27" s="53">
        <v>5.9923900000000003</v>
      </c>
      <c r="G27" s="37">
        <f t="shared" si="16"/>
        <v>-22.2454</v>
      </c>
      <c r="H27" s="53">
        <f t="shared" si="17"/>
        <v>21.76221</v>
      </c>
      <c r="I27" s="37">
        <v>0</v>
      </c>
      <c r="J27" s="42">
        <v>0</v>
      </c>
      <c r="K27" s="29"/>
    </row>
    <row r="28" spans="1:11" ht="75.75" hidden="1" customHeight="1" thickBot="1" x14ac:dyDescent="0.35">
      <c r="A28" s="2">
        <v>50110000</v>
      </c>
      <c r="B28" s="35" t="s">
        <v>32</v>
      </c>
      <c r="C28" s="37">
        <v>0</v>
      </c>
      <c r="D28" s="53">
        <v>0</v>
      </c>
      <c r="E28" s="37">
        <v>0</v>
      </c>
      <c r="F28" s="53">
        <v>0</v>
      </c>
      <c r="G28" s="37">
        <f t="shared" si="16"/>
        <v>0</v>
      </c>
      <c r="H28" s="53">
        <f t="shared" si="17"/>
        <v>0</v>
      </c>
      <c r="I28" s="37">
        <v>0</v>
      </c>
      <c r="J28" s="42">
        <v>0</v>
      </c>
    </row>
    <row r="29" spans="1:11" ht="55.5" customHeight="1" thickBot="1" x14ac:dyDescent="0.35">
      <c r="A29" s="141" t="s">
        <v>25</v>
      </c>
      <c r="B29" s="142"/>
      <c r="C29" s="36">
        <f>C22+C24+C27+C28</f>
        <v>12805.179</v>
      </c>
      <c r="D29" s="39">
        <f t="shared" ref="D29:G29" si="20">D22+D24+D27+D28</f>
        <v>112</v>
      </c>
      <c r="E29" s="36">
        <f>E22+E24+E27+E28</f>
        <v>3105.9626000000003</v>
      </c>
      <c r="F29" s="39">
        <f t="shared" si="20"/>
        <v>2466.1118999999999</v>
      </c>
      <c r="G29" s="36">
        <f t="shared" si="20"/>
        <v>2993.9626000000003</v>
      </c>
      <c r="H29" s="39">
        <f>E29-F29</f>
        <v>639.85070000000042</v>
      </c>
      <c r="I29" s="36">
        <v>0</v>
      </c>
      <c r="J29" s="45">
        <f t="shared" ref="J29:J32" si="21">E29/F29*100</f>
        <v>125.9457285778476</v>
      </c>
    </row>
    <row r="30" spans="1:11" ht="44.25" customHeight="1" thickBot="1" x14ac:dyDescent="0.35">
      <c r="A30" s="135" t="s">
        <v>13</v>
      </c>
      <c r="B30" s="136"/>
      <c r="C30" s="94">
        <v>282.97300000000001</v>
      </c>
      <c r="D30" s="95">
        <v>282.97300000000001</v>
      </c>
      <c r="E30" s="94">
        <v>0</v>
      </c>
      <c r="F30" s="95">
        <v>0</v>
      </c>
      <c r="G30" s="96">
        <f t="shared" ref="G30:G32" si="22">E30-D30</f>
        <v>-282.97300000000001</v>
      </c>
      <c r="H30" s="97">
        <f t="shared" ref="H30:H32" si="23">E30-F30</f>
        <v>0</v>
      </c>
      <c r="I30" s="98">
        <v>0</v>
      </c>
      <c r="J30" s="99">
        <v>0</v>
      </c>
    </row>
    <row r="31" spans="1:11" ht="48.75" customHeight="1" thickBot="1" x14ac:dyDescent="0.4">
      <c r="A31" s="116" t="s">
        <v>18</v>
      </c>
      <c r="B31" s="117"/>
      <c r="C31" s="100">
        <f>C29+C30</f>
        <v>13088.152</v>
      </c>
      <c r="D31" s="101">
        <f t="shared" ref="D31:F31" si="24">D29+D30</f>
        <v>394.97300000000001</v>
      </c>
      <c r="E31" s="100">
        <f>E29+E30</f>
        <v>3105.9626000000003</v>
      </c>
      <c r="F31" s="101">
        <f t="shared" si="24"/>
        <v>2466.1118999999999</v>
      </c>
      <c r="G31" s="102">
        <f t="shared" si="22"/>
        <v>2710.9896000000003</v>
      </c>
      <c r="H31" s="103">
        <f t="shared" si="23"/>
        <v>639.85070000000042</v>
      </c>
      <c r="I31" s="111">
        <f t="shared" ref="I31:I32" si="25">E31/D31*100</f>
        <v>786.3733976752842</v>
      </c>
      <c r="J31" s="104">
        <f t="shared" si="21"/>
        <v>125.9457285778476</v>
      </c>
    </row>
    <row r="32" spans="1:11" ht="68.25" customHeight="1" thickBot="1" x14ac:dyDescent="0.45">
      <c r="A32" s="118" t="s">
        <v>19</v>
      </c>
      <c r="B32" s="119"/>
      <c r="C32" s="105">
        <f>C20+C31</f>
        <v>770270.0443200001</v>
      </c>
      <c r="D32" s="106">
        <f t="shared" ref="D32:F32" si="26">D20+D31</f>
        <v>197132.20299999998</v>
      </c>
      <c r="E32" s="105">
        <f t="shared" si="26"/>
        <v>202459.58990999998</v>
      </c>
      <c r="F32" s="113">
        <f t="shared" si="26"/>
        <v>157648.05000999998</v>
      </c>
      <c r="G32" s="107">
        <f t="shared" si="22"/>
        <v>5327.3869100000011</v>
      </c>
      <c r="H32" s="108">
        <f t="shared" si="23"/>
        <v>44811.539900000003</v>
      </c>
      <c r="I32" s="109">
        <f t="shared" si="25"/>
        <v>102.70244375547308</v>
      </c>
      <c r="J32" s="110">
        <f t="shared" si="21"/>
        <v>128.42505181456892</v>
      </c>
    </row>
    <row r="33" spans="1:10" x14ac:dyDescent="0.25">
      <c r="A33" s="71"/>
      <c r="B33" s="71"/>
      <c r="C33" s="71"/>
      <c r="D33" s="71"/>
      <c r="E33" s="71"/>
      <c r="F33" s="71"/>
      <c r="G33" s="71"/>
      <c r="H33" s="71"/>
      <c r="I33" s="71"/>
      <c r="J33" s="71"/>
    </row>
    <row r="35" spans="1:10" ht="33" customHeight="1" x14ac:dyDescent="0.35">
      <c r="A35" s="114" t="s">
        <v>29</v>
      </c>
      <c r="B35" s="115"/>
      <c r="C35" s="115"/>
      <c r="D35" s="115"/>
      <c r="E35" s="115"/>
      <c r="F35" s="115" t="s">
        <v>31</v>
      </c>
      <c r="G35" s="1"/>
      <c r="H35" s="1"/>
    </row>
    <row r="36" spans="1:10" ht="23.25" x14ac:dyDescent="0.35">
      <c r="A36" s="115" t="s">
        <v>30</v>
      </c>
      <c r="B36" s="115"/>
      <c r="C36" s="115"/>
      <c r="D36" s="115"/>
      <c r="E36" s="115"/>
      <c r="F36" s="115"/>
      <c r="G36" s="1"/>
      <c r="H36" s="1"/>
    </row>
  </sheetData>
  <mergeCells count="11">
    <mergeCell ref="A18:B18"/>
    <mergeCell ref="A2:J2"/>
    <mergeCell ref="A3:J3"/>
    <mergeCell ref="A30:B30"/>
    <mergeCell ref="A5:J5"/>
    <mergeCell ref="A29:B29"/>
    <mergeCell ref="A31:B31"/>
    <mergeCell ref="A32:B32"/>
    <mergeCell ref="A19:B19"/>
    <mergeCell ref="A20:B20"/>
    <mergeCell ref="A21:J21"/>
  </mergeCells>
  <pageMargins left="0.59055118110236227" right="0" top="0" bottom="0" header="0" footer="0"/>
  <pageSetup paperSize="9"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777</cp:lastModifiedBy>
  <cp:lastPrinted>2026-04-02T11:49:45Z</cp:lastPrinted>
  <dcterms:created xsi:type="dcterms:W3CDTF">2023-01-10T13:05:10Z</dcterms:created>
  <dcterms:modified xsi:type="dcterms:W3CDTF">2026-04-03T09:56:20Z</dcterms:modified>
</cp:coreProperties>
</file>